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975" tabRatio="750" activeTab="0"/>
  </bookViews>
  <sheets>
    <sheet name="План" sheetId="1" r:id="rId1"/>
    <sheet name="Start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Амин</author>
  </authors>
  <commentList>
    <comment ref="O51" authorId="0">
      <text>
        <r>
          <rPr>
            <b/>
            <sz val="9"/>
            <rFont val="Tahoma"/>
            <family val="2"/>
          </rPr>
          <t>Амин:</t>
        </r>
        <r>
          <rPr>
            <sz val="9"/>
            <rFont val="Tahoma"/>
            <family val="2"/>
          </rPr>
          <t xml:space="preserve">
762</t>
        </r>
      </text>
    </comment>
  </commentList>
</comments>
</file>

<file path=xl/sharedStrings.xml><?xml version="1.0" encoding="utf-8"?>
<sst xmlns="http://schemas.openxmlformats.org/spreadsheetml/2006/main" count="607" uniqueCount="233">
  <si>
    <t>1</t>
  </si>
  <si>
    <t>2</t>
  </si>
  <si>
    <t>3</t>
  </si>
  <si>
    <t>4</t>
  </si>
  <si>
    <t>5</t>
  </si>
  <si>
    <t>6</t>
  </si>
  <si>
    <t>12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</si>
  <si>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</si>
  <si>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</si>
  <si>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</si>
  <si>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</si>
  <si>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</si>
  <si>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</si>
  <si>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БД.01</t>
  </si>
  <si>
    <t>Иностранный язык</t>
  </si>
  <si>
    <t>БД.02</t>
  </si>
  <si>
    <t>БД.03</t>
  </si>
  <si>
    <t>Математика</t>
  </si>
  <si>
    <t>БД.04</t>
  </si>
  <si>
    <t>Информатика и ИКТ</t>
  </si>
  <si>
    <t>БД.05</t>
  </si>
  <si>
    <t>БД.06</t>
  </si>
  <si>
    <t>БД.07</t>
  </si>
  <si>
    <t>БД.08</t>
  </si>
  <si>
    <t>Физическая культура</t>
  </si>
  <si>
    <t>БД.09</t>
  </si>
  <si>
    <t>Основы безопасности жизнедеятельности</t>
  </si>
  <si>
    <t>ПД</t>
  </si>
  <si>
    <t>Профильные дисциплины</t>
  </si>
  <si>
    <t>ПД.01</t>
  </si>
  <si>
    <t>Русский язык</t>
  </si>
  <si>
    <t>ПД.02</t>
  </si>
  <si>
    <t>Литература</t>
  </si>
  <si>
    <t>ПД.03</t>
  </si>
  <si>
    <t>История</t>
  </si>
  <si>
    <t>ОГСЭ</t>
  </si>
  <si>
    <t>Общий гуманитарный и социально-экономический цикл</t>
  </si>
  <si>
    <t>ОГСЭ.05</t>
  </si>
  <si>
    <t>ОГСЭ.01</t>
  </si>
  <si>
    <t>Основы философии</t>
  </si>
  <si>
    <t>ОГСЭ.02</t>
  </si>
  <si>
    <t>ОГСЭ.03</t>
  </si>
  <si>
    <t>Русский язык и культура речи</t>
  </si>
  <si>
    <t>ЕН</t>
  </si>
  <si>
    <t>Математический и общий естественнонаучный цикл</t>
  </si>
  <si>
    <t>ЕН.01</t>
  </si>
  <si>
    <t>ЕН.02</t>
  </si>
  <si>
    <t>Информатика</t>
  </si>
  <si>
    <t>ОП</t>
  </si>
  <si>
    <t>Общепрофессиональные дисциплины</t>
  </si>
  <si>
    <t>ОП.16</t>
  </si>
  <si>
    <t>Безопасность жизнедеятельности</t>
  </si>
  <si>
    <t>ОП.01</t>
  </si>
  <si>
    <t>Теория государства и права</t>
  </si>
  <si>
    <t>ОП.02</t>
  </si>
  <si>
    <t>Конституционное право</t>
  </si>
  <si>
    <t>ОП.03</t>
  </si>
  <si>
    <t>Административное право</t>
  </si>
  <si>
    <t>ОП.04</t>
  </si>
  <si>
    <t>Основы экологического права</t>
  </si>
  <si>
    <t>ОП.05</t>
  </si>
  <si>
    <t>Трудовое право</t>
  </si>
  <si>
    <t>ОП.06</t>
  </si>
  <si>
    <t>Гражданское право</t>
  </si>
  <si>
    <t>ОП.07</t>
  </si>
  <si>
    <t>Семейное право</t>
  </si>
  <si>
    <t>ОП.08</t>
  </si>
  <si>
    <t>Гражданский процесс</t>
  </si>
  <si>
    <t>ОП.09</t>
  </si>
  <si>
    <t>Страховое дело</t>
  </si>
  <si>
    <t>ОП.10</t>
  </si>
  <si>
    <t>Статистика</t>
  </si>
  <si>
    <t>ОП.11</t>
  </si>
  <si>
    <t>Экономика организации</t>
  </si>
  <si>
    <t>ОП.12</t>
  </si>
  <si>
    <t>Менеджмент</t>
  </si>
  <si>
    <t>ОП.13</t>
  </si>
  <si>
    <t>Документационное обеспечение управления</t>
  </si>
  <si>
    <t>ОП.14</t>
  </si>
  <si>
    <t>Информационные технологии в профессиональной деятельности</t>
  </si>
  <si>
    <t>ПМ</t>
  </si>
  <si>
    <t>Профессиональные модули</t>
  </si>
  <si>
    <t>ПМ.01</t>
  </si>
  <si>
    <t>Обеспечение реализации прав граждан в сфере пенсионного обеспечения и социальной защиты</t>
  </si>
  <si>
    <t>МДК.01.01</t>
  </si>
  <si>
    <t>Право социального обеспечения</t>
  </si>
  <si>
    <t>36</t>
  </si>
  <si>
    <t>МДК.01.02</t>
  </si>
  <si>
    <t>Психология социально-правовой деятельности</t>
  </si>
  <si>
    <t>УП.01.01</t>
  </si>
  <si>
    <t>Учебная практика</t>
  </si>
  <si>
    <t>ПП.01.01</t>
  </si>
  <si>
    <t>Производственная практика (по профилю специальности)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</si>
  <si>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</si>
  <si>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</si>
  <si>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МДК.02.01</t>
  </si>
  <si>
    <t>Организация работы органов и учреждений социальной защиты населения, органов Пенсионного фонда Российской Федерации</t>
  </si>
  <si>
    <t>УП.02.01</t>
  </si>
  <si>
    <t>ПП.02.01</t>
  </si>
  <si>
    <t>Индекс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</si>
  <si>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</si>
  <si>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</si>
  <si>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</si>
  <si>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</si>
  <si>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</si>
  <si>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</si>
  <si>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</si>
  <si>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</si>
  <si>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</si>
  <si>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</si>
  <si>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</si>
  <si>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</si>
  <si>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</si>
  <si>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</si>
  <si>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</si>
  <si>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</si>
  <si>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</si>
  <si>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</si>
  <si>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</si>
  <si>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</si>
  <si>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</si>
  <si>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</si>
  <si>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</si>
  <si>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</si>
  <si>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</si>
  <si>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</si>
  <si>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</si>
  <si>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</si>
  <si>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</si>
  <si>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22  нед</t>
  </si>
  <si>
    <t>16  нед</t>
  </si>
  <si>
    <t>19  нед</t>
  </si>
  <si>
    <t>15  нед</t>
  </si>
  <si>
    <t>11  нед</t>
  </si>
  <si>
    <t>Теор. обучение</t>
  </si>
  <si>
    <t>Пр. занятия</t>
  </si>
  <si>
    <t>Лаб. занятия</t>
  </si>
  <si>
    <t>Курс. проект.</t>
  </si>
  <si>
    <t>Максим.</t>
  </si>
  <si>
    <t>Самост.</t>
  </si>
  <si>
    <t>Консульт.</t>
  </si>
  <si>
    <t>Обяз. часть</t>
  </si>
  <si>
    <t>Вар. часть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</si>
  <si>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</si>
  <si>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</si>
  <si>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</si>
  <si>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</si>
  <si>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</si>
  <si>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</si>
  <si>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</si>
  <si>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</si>
  <si>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</si>
  <si>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</si>
  <si>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</si>
  <si>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</si>
  <si>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</si>
  <si>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</si>
  <si>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</si>
  <si>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</si>
  <si>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</si>
  <si>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</si>
  <si>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</si>
  <si>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</si>
  <si>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</si>
  <si>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90</t>
  </si>
  <si>
    <t>100</t>
  </si>
  <si>
    <t>108</t>
  </si>
  <si>
    <t>144</t>
  </si>
  <si>
    <t>197</t>
  </si>
  <si>
    <t>198</t>
  </si>
  <si>
    <t>199</t>
  </si>
  <si>
    <t>200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</si>
  <si>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</si>
  <si>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</si>
  <si>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</si>
  <si>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СО</t>
  </si>
  <si>
    <t>Среднее (полное) общее образование</t>
  </si>
  <si>
    <t>68,9%</t>
  </si>
  <si>
    <t>31,1%</t>
  </si>
  <si>
    <t>ПП</t>
  </si>
  <si>
    <t>ПРОФЕССИОНАЛЬНАЯ ПОДГОТОВКА</t>
  </si>
  <si>
    <t>288</t>
  </si>
  <si>
    <t>П</t>
  </si>
  <si>
    <t>Профессиональный цикл</t>
  </si>
  <si>
    <t>РП</t>
  </si>
  <si>
    <t>час</t>
  </si>
  <si>
    <t>нед</t>
  </si>
  <si>
    <t>ПМ.1.ЭК</t>
  </si>
  <si>
    <t>Экзамен квалификационный</t>
  </si>
  <si>
    <t>ПМ.2.ЭК</t>
  </si>
  <si>
    <t xml:space="preserve">Учебная и производственная (по профилю специальности) практики </t>
  </si>
  <si>
    <t xml:space="preserve">8 </t>
  </si>
  <si>
    <t xml:space="preserve">4 </t>
  </si>
  <si>
    <t xml:space="preserve">1 </t>
  </si>
  <si>
    <t xml:space="preserve">3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</si>
  <si>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</si>
  <si>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</si>
  <si>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</si>
  <si>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ПДП</t>
  </si>
  <si>
    <t>Преддипломная практика</t>
  </si>
  <si>
    <t>Государственная итоговая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</si>
  <si>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</si>
  <si>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</si>
  <si>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</si>
  <si>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</si>
  <si>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</si>
  <si>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</si>
  <si>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</si>
  <si>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</si>
  <si>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</si>
  <si>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280</t>
  </si>
  <si>
    <t>ВСЕГО ПО ДИСЦИПЛИНАМ И МДК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</si>
  <si>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</si>
  <si>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</si>
  <si>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</si>
  <si>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</si>
  <si>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</si>
  <si>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</si>
  <si>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Физика</t>
  </si>
  <si>
    <t xml:space="preserve">Обществознание </t>
  </si>
  <si>
    <t>БД.10</t>
  </si>
  <si>
    <t xml:space="preserve">География </t>
  </si>
  <si>
    <t>Астрономия</t>
  </si>
  <si>
    <t>Итория Черноморского побережья</t>
  </si>
  <si>
    <t xml:space="preserve">Экономика </t>
  </si>
  <si>
    <t xml:space="preserve">Право </t>
  </si>
  <si>
    <t>ОГСЭВ.04</t>
  </si>
  <si>
    <t>ЕНВ.03</t>
  </si>
  <si>
    <t>ОПВ.02</t>
  </si>
  <si>
    <t>ОПВ.01</t>
  </si>
  <si>
    <t>Уголовное право</t>
  </si>
  <si>
    <t>Уголовный процесс</t>
  </si>
  <si>
    <t>ОПВ.03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</si>
</sst>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52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10"/>
      <color rgb="FF000000"/>
      <name val="Times New Roman"/>
      <family val="1"/>
    </font>
    <font>
      <b/>
      <sz val="8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8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left" vertical="center"/>
      <protection/>
    </xf>
    <xf numFmtId="0" fontId="0" fillId="34" borderId="10" xfId="55" applyNumberFormat="1" applyFont="1" applyFill="1" applyBorder="1" applyAlignment="1">
      <alignment horizontal="center" vertical="center"/>
      <protection/>
    </xf>
    <xf numFmtId="0" fontId="0" fillId="34" borderId="11" xfId="55" applyNumberFormat="1" applyFont="1" applyFill="1" applyBorder="1" applyAlignment="1">
      <alignment horizontal="center" vertical="center"/>
      <protection/>
    </xf>
    <xf numFmtId="0" fontId="0" fillId="34" borderId="11" xfId="55" applyNumberFormat="1" applyFont="1" applyFill="1" applyBorder="1" applyAlignment="1">
      <alignment horizontal="left" vertical="center" wrapText="1"/>
      <protection/>
    </xf>
    <xf numFmtId="0" fontId="0" fillId="34" borderId="12" xfId="55" applyNumberFormat="1" applyFont="1" applyFill="1" applyBorder="1" applyAlignment="1">
      <alignment horizontal="center" vertical="center"/>
      <protection/>
    </xf>
    <xf numFmtId="0" fontId="0" fillId="34" borderId="13" xfId="55" applyNumberFormat="1" applyFont="1" applyFill="1" applyBorder="1" applyAlignment="1">
      <alignment horizontal="center" vertical="center"/>
      <protection/>
    </xf>
    <xf numFmtId="0" fontId="0" fillId="33" borderId="14" xfId="55" applyNumberFormat="1" applyFont="1" applyFill="1" applyBorder="1" applyAlignment="1">
      <alignment horizontal="center" vertical="center"/>
      <protection/>
    </xf>
    <xf numFmtId="0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NumberFormat="1" applyFont="1" applyFill="1" applyBorder="1" applyAlignment="1">
      <alignment horizontal="center" vertical="center"/>
      <protection/>
    </xf>
    <xf numFmtId="0" fontId="0" fillId="33" borderId="15" xfId="55" applyNumberFormat="1" applyFont="1" applyFill="1" applyBorder="1" applyAlignment="1">
      <alignment horizontal="center" vertical="center"/>
      <protection/>
    </xf>
    <xf numFmtId="0" fontId="0" fillId="35" borderId="15" xfId="55" applyNumberFormat="1" applyFont="1" applyFill="1" applyBorder="1" applyAlignment="1" applyProtection="1">
      <alignment horizontal="left" vertical="center" wrapText="1"/>
      <protection locked="0"/>
    </xf>
    <xf numFmtId="0" fontId="0" fillId="35" borderId="16" xfId="55" applyNumberFormat="1" applyFont="1" applyFill="1" applyBorder="1" applyAlignment="1" applyProtection="1">
      <alignment horizontal="center" vertical="center"/>
      <protection locked="0"/>
    </xf>
    <xf numFmtId="0" fontId="0" fillId="35" borderId="15" xfId="55" applyNumberFormat="1" applyFont="1" applyFill="1" applyBorder="1" applyAlignment="1" applyProtection="1">
      <alignment horizontal="center" vertical="center"/>
      <protection locked="0"/>
    </xf>
    <xf numFmtId="0" fontId="0" fillId="35" borderId="17" xfId="55" applyNumberFormat="1" applyFont="1" applyFill="1" applyBorder="1" applyAlignment="1" applyProtection="1">
      <alignment horizontal="center" vertical="center"/>
      <protection locked="0"/>
    </xf>
    <xf numFmtId="0" fontId="0" fillId="34" borderId="15" xfId="55" applyNumberFormat="1" applyFont="1" applyFill="1" applyBorder="1" applyAlignment="1">
      <alignment horizontal="center" vertical="center"/>
      <protection/>
    </xf>
    <xf numFmtId="0" fontId="0" fillId="34" borderId="17" xfId="55" applyNumberFormat="1" applyFont="1" applyFill="1" applyBorder="1" applyAlignment="1">
      <alignment horizontal="center" vertical="center"/>
      <protection/>
    </xf>
    <xf numFmtId="0" fontId="0" fillId="34" borderId="16" xfId="55" applyNumberFormat="1" applyFont="1" applyFill="1" applyBorder="1" applyAlignment="1">
      <alignment horizontal="center" vertical="center"/>
      <protection/>
    </xf>
    <xf numFmtId="172" fontId="0" fillId="35" borderId="15" xfId="55" applyNumberFormat="1" applyFont="1" applyFill="1" applyBorder="1" applyAlignment="1" applyProtection="1">
      <alignment horizontal="center" vertical="center"/>
      <protection locked="0"/>
    </xf>
    <xf numFmtId="0" fontId="0" fillId="34" borderId="18" xfId="55" applyNumberFormat="1" applyFont="1" applyFill="1" applyBorder="1" applyAlignment="1" applyProtection="1">
      <alignment horizontal="center" vertical="center"/>
      <protection locked="0"/>
    </xf>
    <xf numFmtId="0" fontId="0" fillId="33" borderId="16" xfId="55" applyNumberFormat="1" applyFont="1" applyFill="1" applyBorder="1" applyAlignment="1">
      <alignment horizontal="center" vertical="center"/>
      <protection/>
    </xf>
    <xf numFmtId="0" fontId="0" fillId="33" borderId="17" xfId="55" applyNumberFormat="1" applyFont="1" applyFill="1" applyBorder="1" applyAlignment="1">
      <alignment horizontal="center" vertical="center"/>
      <protection/>
    </xf>
    <xf numFmtId="0" fontId="0" fillId="34" borderId="15" xfId="55" applyNumberFormat="1" applyFont="1" applyFill="1" applyBorder="1" applyAlignment="1">
      <alignment horizontal="left" vertical="center" wrapText="1"/>
      <protection/>
    </xf>
    <xf numFmtId="0" fontId="0" fillId="33" borderId="19" xfId="55" applyNumberFormat="1" applyFont="1" applyFill="1" applyBorder="1" applyAlignment="1">
      <alignment horizontal="center" vertical="center"/>
      <protection/>
    </xf>
    <xf numFmtId="0" fontId="0" fillId="35" borderId="20" xfId="55" applyNumberFormat="1" applyFont="1" applyFill="1" applyBorder="1" applyAlignment="1" applyProtection="1">
      <alignment horizontal="center" vertical="center"/>
      <protection locked="0"/>
    </xf>
    <xf numFmtId="0" fontId="0" fillId="33" borderId="21" xfId="55" applyNumberFormat="1" applyFont="1" applyFill="1" applyBorder="1" applyAlignment="1" applyProtection="1">
      <alignment horizontal="center" vertical="center"/>
      <protection locked="0"/>
    </xf>
    <xf numFmtId="0" fontId="0" fillId="33" borderId="15" xfId="55" applyNumberFormat="1" applyFont="1" applyFill="1" applyBorder="1" applyAlignment="1">
      <alignment horizontal="center" vertical="center" wrapText="1"/>
      <protection/>
    </xf>
    <xf numFmtId="0" fontId="0" fillId="34" borderId="15" xfId="55" applyNumberFormat="1" applyFont="1" applyFill="1" applyBorder="1" applyAlignment="1">
      <alignment horizontal="center" vertical="center" wrapText="1"/>
      <protection/>
    </xf>
    <xf numFmtId="0" fontId="0" fillId="0" borderId="15" xfId="55" applyNumberFormat="1" applyFont="1" applyBorder="1" applyAlignment="1">
      <alignment horizontal="center" vertical="center"/>
      <protection/>
    </xf>
    <xf numFmtId="0" fontId="0" fillId="34" borderId="17" xfId="55" applyNumberFormat="1" applyFont="1" applyFill="1" applyBorder="1" applyAlignment="1">
      <alignment horizontal="left" vertical="center"/>
      <protection/>
    </xf>
    <xf numFmtId="0" fontId="0" fillId="33" borderId="20" xfId="55" applyNumberFormat="1" applyFont="1" applyFill="1" applyBorder="1" applyAlignment="1">
      <alignment horizontal="center" vertical="center"/>
      <protection/>
    </xf>
    <xf numFmtId="0" fontId="0" fillId="34" borderId="15" xfId="55" applyNumberFormat="1" applyFont="1" applyFill="1" applyBorder="1" applyAlignment="1" applyProtection="1">
      <alignment horizontal="center" vertical="center"/>
      <protection locked="0"/>
    </xf>
    <xf numFmtId="0" fontId="0" fillId="33" borderId="22" xfId="55" applyNumberFormat="1" applyFont="1" applyFill="1" applyBorder="1" applyAlignment="1">
      <alignment horizontal="center" vertical="center"/>
      <protection/>
    </xf>
    <xf numFmtId="0" fontId="0" fillId="33" borderId="23" xfId="55" applyNumberFormat="1" applyFont="1" applyFill="1" applyBorder="1" applyAlignment="1">
      <alignment horizontal="center" vertical="center"/>
      <protection/>
    </xf>
    <xf numFmtId="0" fontId="0" fillId="33" borderId="15" xfId="55" applyNumberFormat="1" applyFont="1" applyFill="1" applyBorder="1" applyAlignment="1">
      <alignment horizontal="left" vertical="center" wrapText="1"/>
      <protection/>
    </xf>
    <xf numFmtId="0" fontId="0" fillId="34" borderId="11" xfId="55" applyNumberFormat="1" applyFont="1" applyFill="1" applyBorder="1" applyAlignment="1">
      <alignment horizontal="left" vertical="center"/>
      <protection/>
    </xf>
    <xf numFmtId="0" fontId="0" fillId="35" borderId="11" xfId="55" applyNumberFormat="1" applyFont="1" applyFill="1" applyBorder="1" applyAlignment="1" applyProtection="1">
      <alignment horizontal="center" vertical="center"/>
      <protection locked="0"/>
    </xf>
    <xf numFmtId="0" fontId="0" fillId="33" borderId="11" xfId="55" applyNumberFormat="1" applyFont="1" applyFill="1" applyBorder="1" applyAlignment="1">
      <alignment horizontal="center" vertical="center"/>
      <protection/>
    </xf>
    <xf numFmtId="0" fontId="0" fillId="34" borderId="24" xfId="55" applyNumberFormat="1" applyFont="1" applyFill="1" applyBorder="1" applyAlignment="1">
      <alignment horizontal="center" vertical="center"/>
      <protection/>
    </xf>
    <xf numFmtId="0" fontId="0" fillId="34" borderId="25" xfId="55" applyNumberFormat="1" applyFont="1" applyFill="1" applyBorder="1" applyAlignment="1">
      <alignment horizontal="center" vertical="center"/>
      <protection/>
    </xf>
    <xf numFmtId="0" fontId="0" fillId="34" borderId="26" xfId="55" applyNumberFormat="1" applyFont="1" applyFill="1" applyBorder="1" applyAlignment="1">
      <alignment horizontal="center" vertical="center"/>
      <protection/>
    </xf>
    <xf numFmtId="0" fontId="0" fillId="33" borderId="15" xfId="55" applyFont="1" applyFill="1" applyBorder="1" applyAlignment="1" applyProtection="1">
      <alignment horizontal="center" vertical="center"/>
      <protection locked="0"/>
    </xf>
    <xf numFmtId="0" fontId="0" fillId="33" borderId="15" xfId="55" applyFont="1" applyFill="1" applyBorder="1" applyAlignment="1" applyProtection="1">
      <alignment horizontal="center" vertical="center" wrapText="1"/>
      <protection locked="0"/>
    </xf>
    <xf numFmtId="172" fontId="0" fillId="33" borderId="15" xfId="55" applyNumberFormat="1" applyFont="1" applyFill="1" applyBorder="1" applyAlignment="1" applyProtection="1">
      <alignment horizontal="center" vertical="center"/>
      <protection locked="0"/>
    </xf>
    <xf numFmtId="0" fontId="0" fillId="33" borderId="15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5" xfId="55" applyNumberFormat="1" applyFont="1" applyFill="1" applyBorder="1" applyAlignment="1" applyProtection="1">
      <alignment horizontal="center" vertical="center"/>
      <protection locked="0"/>
    </xf>
    <xf numFmtId="0" fontId="49" fillId="35" borderId="15" xfId="55" applyNumberFormat="1" applyFont="1" applyFill="1" applyBorder="1" applyAlignment="1" applyProtection="1">
      <alignment horizontal="center" vertical="center"/>
      <protection locked="0"/>
    </xf>
    <xf numFmtId="0" fontId="49" fillId="35" borderId="17" xfId="55" applyNumberFormat="1" applyFont="1" applyFill="1" applyBorder="1" applyAlignment="1" applyProtection="1">
      <alignment horizontal="center" vertical="center"/>
      <protection locked="0"/>
    </xf>
    <xf numFmtId="0" fontId="49" fillId="34" borderId="15" xfId="55" applyNumberFormat="1" applyFont="1" applyFill="1" applyBorder="1" applyAlignment="1">
      <alignment horizontal="center" vertical="center"/>
      <protection/>
    </xf>
    <xf numFmtId="0" fontId="49" fillId="34" borderId="16" xfId="55" applyNumberFormat="1" applyFont="1" applyFill="1" applyBorder="1" applyAlignment="1">
      <alignment horizontal="center" vertical="center"/>
      <protection/>
    </xf>
    <xf numFmtId="0" fontId="49" fillId="34" borderId="18" xfId="55" applyNumberFormat="1" applyFont="1" applyFill="1" applyBorder="1" applyAlignment="1" applyProtection="1">
      <alignment horizontal="center" vertical="center"/>
      <protection locked="0"/>
    </xf>
    <xf numFmtId="0" fontId="49" fillId="33" borderId="16" xfId="55" applyNumberFormat="1" applyFont="1" applyFill="1" applyBorder="1" applyAlignment="1">
      <alignment horizontal="center" vertical="center"/>
      <protection/>
    </xf>
    <xf numFmtId="0" fontId="49" fillId="33" borderId="17" xfId="55" applyNumberFormat="1" applyFont="1" applyFill="1" applyBorder="1" applyAlignment="1">
      <alignment horizontal="center" vertical="center"/>
      <protection/>
    </xf>
    <xf numFmtId="0" fontId="49" fillId="0" borderId="0" xfId="55" applyFont="1">
      <alignment/>
      <protection/>
    </xf>
    <xf numFmtId="0" fontId="3" fillId="34" borderId="11" xfId="55" applyNumberFormat="1" applyFont="1" applyFill="1" applyBorder="1" applyAlignment="1">
      <alignment horizontal="left" vertical="center" wrapText="1"/>
      <protection/>
    </xf>
    <xf numFmtId="0" fontId="3" fillId="35" borderId="15" xfId="55" applyNumberFormat="1" applyFont="1" applyFill="1" applyBorder="1" applyAlignment="1" applyProtection="1">
      <alignment horizontal="left" vertical="center" wrapText="1"/>
      <protection locked="0"/>
    </xf>
    <xf numFmtId="0" fontId="3" fillId="33" borderId="0" xfId="55" applyFont="1" applyFill="1" applyBorder="1" applyAlignment="1">
      <alignment horizontal="left" vertical="center"/>
      <protection/>
    </xf>
    <xf numFmtId="0" fontId="3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34" borderId="17" xfId="55" applyNumberFormat="1" applyFont="1" applyFill="1" applyBorder="1" applyAlignment="1">
      <alignment horizontal="left" vertical="center"/>
      <protection/>
    </xf>
    <xf numFmtId="0" fontId="0" fillId="0" borderId="15" xfId="55" applyNumberFormat="1" applyFont="1" applyFill="1" applyBorder="1" applyAlignment="1">
      <alignment horizontal="center" vertical="center"/>
      <protection/>
    </xf>
    <xf numFmtId="0" fontId="0" fillId="0" borderId="17" xfId="55" applyNumberFormat="1" applyFont="1" applyFill="1" applyBorder="1" applyAlignment="1">
      <alignment horizontal="center" vertical="center"/>
      <protection/>
    </xf>
    <xf numFmtId="0" fontId="0" fillId="0" borderId="15" xfId="55" applyNumberFormat="1" applyFont="1" applyFill="1" applyBorder="1" applyAlignment="1" applyProtection="1">
      <alignment horizontal="center" vertical="center"/>
      <protection locked="0"/>
    </xf>
    <xf numFmtId="172" fontId="0" fillId="0" borderId="15" xfId="55" applyNumberFormat="1" applyFont="1" applyFill="1" applyBorder="1" applyAlignment="1" applyProtection="1">
      <alignment horizontal="center" vertical="center"/>
      <protection locked="0"/>
    </xf>
    <xf numFmtId="0" fontId="0" fillId="0" borderId="17" xfId="55" applyNumberFormat="1" applyFont="1" applyFill="1" applyBorder="1" applyAlignment="1" applyProtection="1">
      <alignment horizontal="center" vertical="center"/>
      <protection locked="0"/>
    </xf>
    <xf numFmtId="0" fontId="49" fillId="0" borderId="15" xfId="55" applyNumberFormat="1" applyFont="1" applyFill="1" applyBorder="1" applyAlignment="1" applyProtection="1">
      <alignment horizontal="center" vertical="center"/>
      <protection locked="0"/>
    </xf>
    <xf numFmtId="0" fontId="49" fillId="0" borderId="17" xfId="55" applyNumberFormat="1" applyFont="1" applyFill="1" applyBorder="1" applyAlignment="1" applyProtection="1">
      <alignment horizontal="center" vertical="center"/>
      <protection locked="0"/>
    </xf>
    <xf numFmtId="0" fontId="0" fillId="0" borderId="12" xfId="55" applyNumberFormat="1" applyFont="1" applyFill="1" applyBorder="1" applyAlignment="1">
      <alignment horizontal="center" vertical="center"/>
      <protection/>
    </xf>
    <xf numFmtId="0" fontId="0" fillId="0" borderId="11" xfId="55" applyNumberFormat="1" applyFont="1" applyFill="1" applyBorder="1" applyAlignment="1">
      <alignment horizontal="center" vertical="center"/>
      <protection/>
    </xf>
    <xf numFmtId="0" fontId="0" fillId="0" borderId="13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4" fillId="33" borderId="15" xfId="55" applyNumberFormat="1" applyFont="1" applyFill="1" applyBorder="1" applyAlignment="1">
      <alignment horizontal="center" vertical="center"/>
      <protection/>
    </xf>
    <xf numFmtId="0" fontId="4" fillId="35" borderId="16" xfId="55" applyNumberFormat="1" applyFont="1" applyFill="1" applyBorder="1" applyAlignment="1" applyProtection="1">
      <alignment horizontal="center" vertical="center"/>
      <protection locked="0"/>
    </xf>
    <xf numFmtId="0" fontId="4" fillId="35" borderId="15" xfId="55" applyNumberFormat="1" applyFont="1" applyFill="1" applyBorder="1" applyAlignment="1" applyProtection="1">
      <alignment horizontal="center" vertical="center"/>
      <protection locked="0"/>
    </xf>
    <xf numFmtId="0" fontId="4" fillId="0" borderId="15" xfId="55" applyNumberFormat="1" applyFont="1" applyFill="1" applyBorder="1" applyAlignment="1" applyProtection="1">
      <alignment horizontal="center" vertical="center"/>
      <protection locked="0"/>
    </xf>
    <xf numFmtId="0" fontId="4" fillId="35" borderId="17" xfId="55" applyNumberFormat="1" applyFont="1" applyFill="1" applyBorder="1" applyAlignment="1" applyProtection="1">
      <alignment horizontal="center" vertical="center"/>
      <protection locked="0"/>
    </xf>
    <xf numFmtId="0" fontId="3" fillId="0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55" applyAlignment="1">
      <alignment horizontal="center" vertical="center"/>
      <protection/>
    </xf>
    <xf numFmtId="172" fontId="0" fillId="34" borderId="15" xfId="55" applyNumberFormat="1" applyFont="1" applyFill="1" applyBorder="1" applyAlignment="1">
      <alignment horizontal="center" vertical="center"/>
      <protection/>
    </xf>
    <xf numFmtId="172" fontId="0" fillId="0" borderId="17" xfId="55" applyNumberFormat="1" applyFont="1" applyFill="1" applyBorder="1" applyAlignment="1" applyProtection="1">
      <alignment horizontal="center" vertical="center"/>
      <protection locked="0"/>
    </xf>
    <xf numFmtId="1" fontId="0" fillId="34" borderId="15" xfId="55" applyNumberFormat="1" applyFont="1" applyFill="1" applyBorder="1" applyAlignment="1">
      <alignment horizontal="center" vertical="center"/>
      <protection/>
    </xf>
    <xf numFmtId="1" fontId="0" fillId="35" borderId="15" xfId="55" applyNumberFormat="1" applyFont="1" applyFill="1" applyBorder="1" applyAlignment="1" applyProtection="1">
      <alignment horizontal="center" vertical="center"/>
      <protection locked="0"/>
    </xf>
    <xf numFmtId="1" fontId="0" fillId="0" borderId="15" xfId="55" applyNumberFormat="1" applyFont="1" applyFill="1" applyBorder="1" applyAlignment="1" applyProtection="1">
      <alignment horizontal="center" vertical="center"/>
      <protection locked="0"/>
    </xf>
    <xf numFmtId="1" fontId="0" fillId="0" borderId="15" xfId="55" applyNumberFormat="1" applyFont="1" applyFill="1" applyBorder="1" applyAlignment="1">
      <alignment horizontal="center" vertical="center"/>
      <protection/>
    </xf>
    <xf numFmtId="1" fontId="0" fillId="0" borderId="17" xfId="55" applyNumberFormat="1" applyFont="1" applyFill="1" applyBorder="1" applyAlignment="1">
      <alignment horizontal="center" vertical="center"/>
      <protection/>
    </xf>
    <xf numFmtId="1" fontId="0" fillId="34" borderId="16" xfId="55" applyNumberFormat="1" applyFont="1" applyFill="1" applyBorder="1" applyAlignment="1">
      <alignment horizontal="center" vertical="center"/>
      <protection/>
    </xf>
    <xf numFmtId="1" fontId="0" fillId="0" borderId="17" xfId="55" applyNumberFormat="1" applyFont="1" applyFill="1" applyBorder="1" applyAlignment="1" applyProtection="1">
      <alignment horizontal="center" vertical="center"/>
      <protection locked="0"/>
    </xf>
    <xf numFmtId="1" fontId="4" fillId="36" borderId="15" xfId="55" applyNumberFormat="1" applyFont="1" applyFill="1" applyBorder="1" applyAlignment="1" applyProtection="1">
      <alignment horizontal="center" vertical="center"/>
      <protection locked="0"/>
    </xf>
    <xf numFmtId="1" fontId="4" fillId="35" borderId="15" xfId="55" applyNumberFormat="1" applyFont="1" applyFill="1" applyBorder="1" applyAlignment="1" applyProtection="1">
      <alignment horizontal="center" vertical="center"/>
      <protection locked="0"/>
    </xf>
    <xf numFmtId="1" fontId="4" fillId="0" borderId="15" xfId="55" applyNumberFormat="1" applyFont="1" applyFill="1" applyBorder="1" applyAlignment="1" applyProtection="1">
      <alignment horizontal="center" vertical="center"/>
      <protection locked="0"/>
    </xf>
    <xf numFmtId="1" fontId="4" fillId="0" borderId="15" xfId="55" applyNumberFormat="1" applyFont="1" applyFill="1" applyBorder="1" applyAlignment="1">
      <alignment horizontal="center" vertical="center"/>
      <protection/>
    </xf>
    <xf numFmtId="1" fontId="4" fillId="0" borderId="17" xfId="55" applyNumberFormat="1" applyFont="1" applyFill="1" applyBorder="1" applyAlignment="1">
      <alignment horizontal="center" vertical="center"/>
      <protection/>
    </xf>
    <xf numFmtId="1" fontId="4" fillId="0" borderId="17" xfId="55" applyNumberFormat="1" applyFont="1" applyFill="1" applyBorder="1" applyAlignment="1" applyProtection="1">
      <alignment horizontal="center" vertical="center"/>
      <protection locked="0"/>
    </xf>
    <xf numFmtId="1" fontId="0" fillId="34" borderId="11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3" fillId="34" borderId="29" xfId="55" applyNumberFormat="1" applyFont="1" applyFill="1" applyBorder="1" applyAlignment="1">
      <alignment horizontal="left" vertical="center" wrapText="1"/>
      <protection/>
    </xf>
    <xf numFmtId="0" fontId="0" fillId="34" borderId="30" xfId="55" applyNumberFormat="1" applyFont="1" applyFill="1" applyBorder="1" applyAlignment="1">
      <alignment horizontal="center" vertical="center"/>
      <protection/>
    </xf>
    <xf numFmtId="0" fontId="0" fillId="34" borderId="29" xfId="55" applyNumberFormat="1" applyFont="1" applyFill="1" applyBorder="1" applyAlignment="1">
      <alignment horizontal="center" vertical="center"/>
      <protection/>
    </xf>
    <xf numFmtId="0" fontId="0" fillId="34" borderId="31" xfId="55" applyNumberFormat="1" applyFont="1" applyFill="1" applyBorder="1" applyAlignment="1">
      <alignment horizontal="center" vertical="center"/>
      <protection/>
    </xf>
    <xf numFmtId="1" fontId="0" fillId="34" borderId="29" xfId="55" applyNumberFormat="1" applyFont="1" applyFill="1" applyBorder="1" applyAlignment="1">
      <alignment horizontal="center" vertical="center"/>
      <protection/>
    </xf>
    <xf numFmtId="0" fontId="0" fillId="0" borderId="15" xfId="55" applyBorder="1">
      <alignment/>
      <protection/>
    </xf>
    <xf numFmtId="0" fontId="3" fillId="0" borderId="15" xfId="55" applyFont="1" applyBorder="1">
      <alignment/>
      <protection/>
    </xf>
    <xf numFmtId="0" fontId="0" fillId="0" borderId="15" xfId="55" applyBorder="1" applyAlignment="1">
      <alignment horizontal="center" vertical="center"/>
      <protection/>
    </xf>
    <xf numFmtId="0" fontId="0" fillId="37" borderId="15" xfId="55" applyFill="1" applyBorder="1" applyAlignment="1">
      <alignment horizontal="center" vertical="center"/>
      <protection/>
    </xf>
    <xf numFmtId="1" fontId="0" fillId="0" borderId="15" xfId="55" applyNumberFormat="1" applyBorder="1" applyAlignment="1">
      <alignment horizontal="center" vertical="center"/>
      <protection/>
    </xf>
    <xf numFmtId="172" fontId="0" fillId="34" borderId="16" xfId="55" applyNumberFormat="1" applyFont="1" applyFill="1" applyBorder="1" applyAlignment="1">
      <alignment horizontal="center" vertical="center"/>
      <protection/>
    </xf>
    <xf numFmtId="1" fontId="0" fillId="35" borderId="17" xfId="55" applyNumberFormat="1" applyFont="1" applyFill="1" applyBorder="1" applyAlignment="1" applyProtection="1">
      <alignment horizontal="center" vertical="center"/>
      <protection locked="0"/>
    </xf>
    <xf numFmtId="172" fontId="0" fillId="0" borderId="15" xfId="55" applyNumberFormat="1" applyFont="1" applyFill="1" applyBorder="1" applyAlignment="1">
      <alignment horizontal="center" vertical="center"/>
      <protection/>
    </xf>
    <xf numFmtId="172" fontId="0" fillId="34" borderId="11" xfId="55" applyNumberFormat="1" applyFont="1" applyFill="1" applyBorder="1" applyAlignment="1">
      <alignment horizontal="center" vertical="center"/>
      <protection/>
    </xf>
    <xf numFmtId="0" fontId="0" fillId="38" borderId="15" xfId="55" applyNumberFormat="1" applyFont="1" applyFill="1" applyBorder="1" applyAlignment="1">
      <alignment horizontal="center" vertical="center"/>
      <protection/>
    </xf>
    <xf numFmtId="0" fontId="0" fillId="33" borderId="15" xfId="55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 applyProtection="1">
      <alignment horizontal="center" vertical="center"/>
      <protection locked="0"/>
    </xf>
    <xf numFmtId="0" fontId="9" fillId="37" borderId="0" xfId="0" applyFont="1" applyFill="1" applyAlignment="1">
      <alignment horizontal="center" vertical="center"/>
    </xf>
    <xf numFmtId="0" fontId="0" fillId="33" borderId="22" xfId="55" applyFont="1" applyFill="1" applyBorder="1" applyAlignment="1">
      <alignment horizontal="center" vertical="center"/>
      <protection/>
    </xf>
    <xf numFmtId="0" fontId="0" fillId="33" borderId="33" xfId="55" applyFont="1" applyFill="1" applyBorder="1" applyAlignment="1">
      <alignment horizontal="center" vertical="center"/>
      <protection/>
    </xf>
    <xf numFmtId="0" fontId="0" fillId="39" borderId="15" xfId="55" applyFont="1" applyFill="1" applyBorder="1" applyAlignment="1">
      <alignment horizontal="center" vertical="center"/>
      <protection/>
    </xf>
    <xf numFmtId="0" fontId="0" fillId="39" borderId="22" xfId="55" applyFont="1" applyFill="1" applyBorder="1" applyAlignment="1">
      <alignment horizontal="center" vertical="center"/>
      <protection/>
    </xf>
    <xf numFmtId="0" fontId="0" fillId="0" borderId="33" xfId="55" applyNumberFormat="1" applyFont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left" vertical="center"/>
      <protection/>
    </xf>
    <xf numFmtId="0" fontId="0" fillId="0" borderId="32" xfId="55" applyNumberFormat="1" applyFont="1" applyFill="1" applyBorder="1" applyAlignment="1" applyProtection="1">
      <alignment horizontal="center" vertical="center"/>
      <protection locked="0"/>
    </xf>
    <xf numFmtId="0" fontId="0" fillId="0" borderId="34" xfId="55" applyNumberFormat="1" applyFont="1" applyFill="1" applyBorder="1" applyAlignment="1">
      <alignment horizontal="center" vertical="center"/>
      <protection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14" xfId="55" applyNumberFormat="1" applyFont="1" applyFill="1" applyBorder="1" applyAlignment="1" applyProtection="1">
      <alignment horizontal="center" vertical="center"/>
      <protection locked="0"/>
    </xf>
    <xf numFmtId="0" fontId="0" fillId="0" borderId="35" xfId="55" applyNumberFormat="1" applyFont="1" applyFill="1" applyBorder="1" applyAlignment="1">
      <alignment horizontal="center" vertical="center"/>
      <protection/>
    </xf>
    <xf numFmtId="0" fontId="0" fillId="0" borderId="0" xfId="55" applyAlignment="1">
      <alignment horizontal="center"/>
      <protection/>
    </xf>
    <xf numFmtId="0" fontId="0" fillId="0" borderId="15" xfId="55" applyFont="1" applyFill="1" applyBorder="1" applyAlignment="1" applyProtection="1">
      <alignment horizontal="center" vertical="center"/>
      <protection locked="0"/>
    </xf>
    <xf numFmtId="0" fontId="0" fillId="39" borderId="15" xfId="55" applyNumberFormat="1" applyFont="1" applyFill="1" applyBorder="1" applyAlignment="1">
      <alignment horizontal="center" vertical="center"/>
      <protection/>
    </xf>
    <xf numFmtId="1" fontId="0" fillId="39" borderId="11" xfId="55" applyNumberFormat="1" applyFont="1" applyFill="1" applyBorder="1" applyAlignment="1">
      <alignment horizontal="center" vertical="center"/>
      <protection/>
    </xf>
    <xf numFmtId="0" fontId="0" fillId="39" borderId="16" xfId="55" applyNumberFormat="1" applyFont="1" applyFill="1" applyBorder="1" applyAlignment="1">
      <alignment horizontal="center" vertical="center"/>
      <protection/>
    </xf>
    <xf numFmtId="0" fontId="0" fillId="39" borderId="20" xfId="55" applyNumberFormat="1" applyFont="1" applyFill="1" applyBorder="1" applyAlignment="1">
      <alignment horizontal="center" vertical="center"/>
      <protection/>
    </xf>
    <xf numFmtId="0" fontId="0" fillId="39" borderId="0" xfId="55" applyFont="1" applyFill="1" applyBorder="1" applyAlignment="1">
      <alignment horizontal="center" vertical="center"/>
      <protection/>
    </xf>
    <xf numFmtId="0" fontId="0" fillId="37" borderId="0" xfId="55" applyNumberFormat="1" applyFont="1" applyFill="1" applyBorder="1" applyAlignment="1">
      <alignment horizontal="center" vertical="center"/>
      <protection/>
    </xf>
    <xf numFmtId="0" fontId="3" fillId="34" borderId="36" xfId="55" applyNumberFormat="1" applyFont="1" applyFill="1" applyBorder="1" applyAlignment="1">
      <alignment horizontal="left" vertical="center" wrapText="1"/>
      <protection/>
    </xf>
    <xf numFmtId="0" fontId="0" fillId="34" borderId="37" xfId="55" applyNumberFormat="1" applyFont="1" applyFill="1" applyBorder="1" applyAlignment="1">
      <alignment horizontal="center" vertical="center"/>
      <protection/>
    </xf>
    <xf numFmtId="0" fontId="0" fillId="34" borderId="36" xfId="55" applyNumberFormat="1" applyFont="1" applyFill="1" applyBorder="1" applyAlignment="1">
      <alignment horizontal="center" vertical="center"/>
      <protection/>
    </xf>
    <xf numFmtId="0" fontId="0" fillId="34" borderId="38" xfId="55" applyNumberFormat="1" applyFont="1" applyFill="1" applyBorder="1" applyAlignment="1">
      <alignment horizontal="center" vertical="center"/>
      <protection/>
    </xf>
    <xf numFmtId="0" fontId="0" fillId="40" borderId="15" xfId="55" applyNumberFormat="1" applyFont="1" applyFill="1" applyBorder="1" applyAlignment="1" applyProtection="1">
      <alignment horizontal="center" vertical="center"/>
      <protection locked="0"/>
    </xf>
    <xf numFmtId="0" fontId="0" fillId="40" borderId="16" xfId="55" applyNumberFormat="1" applyFont="1" applyFill="1" applyBorder="1" applyAlignment="1" applyProtection="1">
      <alignment horizontal="center" vertical="center"/>
      <protection locked="0"/>
    </xf>
    <xf numFmtId="0" fontId="0" fillId="40" borderId="15" xfId="55" applyFont="1" applyFill="1" applyBorder="1" applyAlignment="1">
      <alignment horizontal="center" vertical="center"/>
      <protection/>
    </xf>
    <xf numFmtId="0" fontId="50" fillId="0" borderId="15" xfId="0" applyFont="1" applyFill="1" applyBorder="1" applyAlignment="1" applyProtection="1">
      <alignment horizontal="left" vertical="center" wrapText="1"/>
      <protection locked="0"/>
    </xf>
    <xf numFmtId="0" fontId="0" fillId="40" borderId="22" xfId="55" applyFont="1" applyFill="1" applyBorder="1" applyAlignment="1">
      <alignment horizontal="center" vertical="center"/>
      <protection/>
    </xf>
    <xf numFmtId="0" fontId="0" fillId="40" borderId="33" xfId="55" applyFont="1" applyFill="1" applyBorder="1" applyAlignment="1">
      <alignment horizontal="center" vertical="center"/>
      <protection/>
    </xf>
    <xf numFmtId="0" fontId="0" fillId="40" borderId="34" xfId="55" applyNumberFormat="1" applyFont="1" applyFill="1" applyBorder="1" applyAlignment="1">
      <alignment horizontal="center" vertical="center"/>
      <protection/>
    </xf>
    <xf numFmtId="0" fontId="0" fillId="40" borderId="15" xfId="55" applyNumberFormat="1" applyFont="1" applyFill="1" applyBorder="1" applyAlignment="1">
      <alignment horizontal="center" vertical="center"/>
      <protection/>
    </xf>
    <xf numFmtId="172" fontId="0" fillId="39" borderId="36" xfId="55" applyNumberFormat="1" applyFont="1" applyFill="1" applyBorder="1" applyAlignment="1">
      <alignment horizontal="center" vertical="center"/>
      <protection/>
    </xf>
    <xf numFmtId="0" fontId="0" fillId="39" borderId="36" xfId="55" applyNumberFormat="1" applyFont="1" applyFill="1" applyBorder="1" applyAlignment="1">
      <alignment horizontal="center" vertical="center"/>
      <protection/>
    </xf>
    <xf numFmtId="0" fontId="0" fillId="35" borderId="22" xfId="55" applyNumberFormat="1" applyFont="1" applyFill="1" applyBorder="1" applyAlignment="1" applyProtection="1">
      <alignment horizontal="center" vertical="center"/>
      <protection locked="0"/>
    </xf>
    <xf numFmtId="0" fontId="0" fillId="35" borderId="33" xfId="55" applyNumberFormat="1" applyFont="1" applyFill="1" applyBorder="1" applyAlignment="1" applyProtection="1">
      <alignment horizontal="center" vertical="center"/>
      <protection locked="0"/>
    </xf>
    <xf numFmtId="0" fontId="0" fillId="0" borderId="33" xfId="55" applyNumberFormat="1" applyFont="1" applyFill="1" applyBorder="1" applyAlignment="1" applyProtection="1">
      <alignment horizontal="center" vertical="center"/>
      <protection locked="0"/>
    </xf>
    <xf numFmtId="0" fontId="0" fillId="34" borderId="22" xfId="55" applyNumberFormat="1" applyFont="1" applyFill="1" applyBorder="1" applyAlignment="1">
      <alignment horizontal="center" vertical="center"/>
      <protection/>
    </xf>
    <xf numFmtId="172" fontId="0" fillId="34" borderId="22" xfId="55" applyNumberFormat="1" applyFont="1" applyFill="1" applyBorder="1" applyAlignment="1">
      <alignment horizontal="center" vertical="center"/>
      <protection/>
    </xf>
    <xf numFmtId="0" fontId="0" fillId="34" borderId="2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>
      <alignment/>
      <protection/>
    </xf>
    <xf numFmtId="0" fontId="0" fillId="34" borderId="39" xfId="55" applyNumberFormat="1" applyFont="1" applyFill="1" applyBorder="1" applyAlignment="1">
      <alignment horizontal="center" vertical="center"/>
      <protection/>
    </xf>
    <xf numFmtId="0" fontId="0" fillId="34" borderId="40" xfId="55" applyNumberFormat="1" applyFont="1" applyFill="1" applyBorder="1" applyAlignment="1">
      <alignment horizontal="center" vertical="center"/>
      <protection/>
    </xf>
    <xf numFmtId="0" fontId="0" fillId="34" borderId="41" xfId="55" applyNumberFormat="1" applyFont="1" applyFill="1" applyBorder="1" applyAlignment="1">
      <alignment horizontal="center" vertical="center"/>
      <protection/>
    </xf>
    <xf numFmtId="0" fontId="0" fillId="0" borderId="33" xfId="55" applyNumberFormat="1" applyFont="1" applyBorder="1" applyAlignment="1">
      <alignment horizontal="left" vertical="center" wrapText="1"/>
      <protection/>
    </xf>
    <xf numFmtId="0" fontId="0" fillId="0" borderId="20" xfId="55" applyNumberFormat="1" applyFont="1" applyBorder="1" applyAlignment="1">
      <alignment horizontal="left" vertical="center" wrapText="1"/>
      <protection/>
    </xf>
    <xf numFmtId="0" fontId="0" fillId="0" borderId="22" xfId="55" applyNumberFormat="1" applyFont="1" applyBorder="1" applyAlignment="1">
      <alignment horizontal="left" vertical="center" wrapText="1"/>
      <protection/>
    </xf>
    <xf numFmtId="0" fontId="0" fillId="33" borderId="33" xfId="55" applyNumberFormat="1" applyFont="1" applyFill="1" applyBorder="1" applyAlignment="1">
      <alignment horizontal="right" vertical="center"/>
      <protection/>
    </xf>
    <xf numFmtId="0" fontId="0" fillId="33" borderId="20" xfId="55" applyNumberFormat="1" applyFont="1" applyFill="1" applyBorder="1" applyAlignment="1">
      <alignment horizontal="right" vertical="center"/>
      <protection/>
    </xf>
    <xf numFmtId="0" fontId="0" fillId="33" borderId="22" xfId="55" applyNumberFormat="1" applyFont="1" applyFill="1" applyBorder="1" applyAlignment="1">
      <alignment horizontal="right" vertical="center"/>
      <protection/>
    </xf>
    <xf numFmtId="0" fontId="0" fillId="33" borderId="42" xfId="55" applyNumberFormat="1" applyFont="1" applyFill="1" applyBorder="1" applyAlignment="1">
      <alignment horizontal="right" vertical="center"/>
      <protection/>
    </xf>
    <xf numFmtId="0" fontId="0" fillId="33" borderId="43" xfId="55" applyNumberFormat="1" applyFont="1" applyFill="1" applyBorder="1" applyAlignment="1">
      <alignment horizontal="right" vertical="center"/>
      <protection/>
    </xf>
    <xf numFmtId="0" fontId="0" fillId="33" borderId="44" xfId="55" applyNumberFormat="1" applyFont="1" applyFill="1" applyBorder="1" applyAlignment="1">
      <alignment horizontal="right" vertical="center"/>
      <protection/>
    </xf>
    <xf numFmtId="0" fontId="0" fillId="34" borderId="15" xfId="55" applyNumberFormat="1" applyFont="1" applyFill="1" applyBorder="1" applyAlignment="1">
      <alignment horizontal="center" vertical="center"/>
      <protection/>
    </xf>
    <xf numFmtId="0" fontId="8" fillId="37" borderId="33" xfId="0" applyFont="1" applyFill="1" applyBorder="1" applyAlignment="1">
      <alignment horizontal="center" vertical="top" wrapText="1"/>
    </xf>
    <xf numFmtId="0" fontId="8" fillId="37" borderId="22" xfId="0" applyFont="1" applyFill="1" applyBorder="1" applyAlignment="1">
      <alignment horizontal="center" vertical="top" wrapText="1"/>
    </xf>
    <xf numFmtId="0" fontId="0" fillId="33" borderId="15" xfId="55" applyFont="1" applyFill="1" applyBorder="1" applyAlignment="1" applyProtection="1">
      <alignment horizontal="center" vertical="center"/>
      <protection locked="0"/>
    </xf>
    <xf numFmtId="0" fontId="0" fillId="33" borderId="15" xfId="55" applyFont="1" applyFill="1" applyBorder="1" applyAlignment="1" applyProtection="1">
      <alignment horizontal="left" vertical="center" wrapText="1"/>
      <protection locked="0"/>
    </xf>
    <xf numFmtId="0" fontId="0" fillId="33" borderId="15" xfId="55" applyFont="1" applyFill="1" applyBorder="1" applyAlignment="1" applyProtection="1">
      <alignment horizontal="center" vertical="center" wrapText="1"/>
      <protection locked="0"/>
    </xf>
    <xf numFmtId="0" fontId="0" fillId="33" borderId="15" xfId="55" applyFont="1" applyFill="1" applyBorder="1" applyAlignment="1" applyProtection="1">
      <alignment horizontal="center" vertical="center" textRotation="90" wrapText="1"/>
      <protection locked="0"/>
    </xf>
    <xf numFmtId="0" fontId="0" fillId="33" borderId="32" xfId="55" applyFont="1" applyFill="1" applyBorder="1" applyAlignment="1" applyProtection="1">
      <alignment horizontal="center" vertical="center" textRotation="90" wrapText="1"/>
      <protection locked="0"/>
    </xf>
    <xf numFmtId="0" fontId="0" fillId="33" borderId="45" xfId="55" applyFont="1" applyFill="1" applyBorder="1" applyAlignment="1" applyProtection="1">
      <alignment horizontal="center" vertical="center" textRotation="90" wrapText="1"/>
      <protection locked="0"/>
    </xf>
    <xf numFmtId="0" fontId="0" fillId="33" borderId="33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0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2" xfId="55" applyFont="1" applyFill="1" applyBorder="1" applyAlignment="1" applyProtection="1">
      <alignment horizontal="center" vertical="center" textRotation="90" wrapText="1"/>
      <protection locked="0"/>
    </xf>
    <xf numFmtId="0" fontId="0" fillId="33" borderId="33" xfId="55" applyFont="1" applyFill="1" applyBorder="1" applyAlignment="1" applyProtection="1">
      <alignment horizontal="center" vertical="center"/>
      <protection locked="0"/>
    </xf>
    <xf numFmtId="0" fontId="0" fillId="33" borderId="20" xfId="55" applyFont="1" applyFill="1" applyBorder="1" applyAlignment="1" applyProtection="1">
      <alignment horizontal="center" vertical="center"/>
      <protection locked="0"/>
    </xf>
    <xf numFmtId="0" fontId="0" fillId="33" borderId="22" xfId="55" applyFont="1" applyFill="1" applyBorder="1" applyAlignment="1" applyProtection="1">
      <alignment horizontal="center" vertical="center"/>
      <protection locked="0"/>
    </xf>
    <xf numFmtId="0" fontId="0" fillId="0" borderId="15" xfId="55" applyFont="1" applyFill="1" applyBorder="1" applyAlignment="1" applyProtection="1">
      <alignment horizontal="center" vertical="center" wrapText="1"/>
      <protection locked="0"/>
    </xf>
    <xf numFmtId="0" fontId="0" fillId="34" borderId="15" xfId="55" applyFont="1" applyFill="1" applyBorder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34" borderId="16" xfId="55" applyNumberFormat="1" applyFont="1" applyFill="1" applyBorder="1" applyAlignment="1">
      <alignment horizontal="center" vertical="center" wrapText="1"/>
      <protection/>
    </xf>
    <xf numFmtId="0" fontId="0" fillId="35" borderId="17" xfId="55" applyNumberFormat="1" applyFont="1" applyFill="1" applyBorder="1" applyAlignment="1" applyProtection="1">
      <alignment horizontal="center" vertical="center"/>
      <protection locked="0"/>
    </xf>
    <xf numFmtId="0" fontId="0" fillId="0" borderId="17" xfId="55" applyNumberFormat="1" applyFont="1" applyFill="1" applyBorder="1" applyAlignment="1" applyProtection="1">
      <alignment horizontal="center" vertical="center"/>
      <protection locked="0"/>
    </xf>
    <xf numFmtId="0" fontId="0" fillId="34" borderId="11" xfId="55" applyNumberFormat="1" applyFont="1" applyFill="1" applyBorder="1" applyAlignment="1">
      <alignment horizontal="right" vertical="center"/>
      <protection/>
    </xf>
    <xf numFmtId="0" fontId="0" fillId="34" borderId="11" xfId="55" applyNumberFormat="1" applyFont="1" applyFill="1" applyBorder="1" applyAlignment="1">
      <alignment horizontal="center" vertical="center" wrapText="1"/>
      <protection/>
    </xf>
    <xf numFmtId="0" fontId="0" fillId="34" borderId="11" xfId="55" applyNumberFormat="1" applyFont="1" applyFill="1" applyBorder="1" applyAlignment="1">
      <alignment horizontal="center" vertical="center"/>
      <protection/>
    </xf>
    <xf numFmtId="0" fontId="0" fillId="34" borderId="12" xfId="55" applyNumberFormat="1" applyFont="1" applyFill="1" applyBorder="1" applyAlignment="1">
      <alignment horizontal="center" vertical="center" wrapText="1"/>
      <protection/>
    </xf>
    <xf numFmtId="0" fontId="0" fillId="34" borderId="13" xfId="55" applyNumberFormat="1" applyFont="1" applyFill="1" applyBorder="1" applyAlignment="1">
      <alignment horizontal="center" vertical="center" wrapText="1"/>
      <protection/>
    </xf>
    <xf numFmtId="0" fontId="0" fillId="33" borderId="15" xfId="55" applyNumberFormat="1" applyFont="1" applyFill="1" applyBorder="1" applyAlignment="1">
      <alignment horizontal="right" vertical="center"/>
      <protection/>
    </xf>
    <xf numFmtId="0" fontId="0" fillId="33" borderId="15" xfId="55" applyNumberFormat="1" applyFont="1" applyFill="1" applyBorder="1" applyAlignment="1">
      <alignment horizontal="center" vertical="center" wrapText="1"/>
      <protection/>
    </xf>
    <xf numFmtId="0" fontId="0" fillId="33" borderId="16" xfId="55" applyNumberFormat="1" applyFont="1" applyFill="1" applyBorder="1" applyAlignment="1">
      <alignment horizontal="center" vertical="center" wrapText="1"/>
      <protection/>
    </xf>
    <xf numFmtId="0" fontId="0" fillId="34" borderId="17" xfId="55" applyNumberFormat="1" applyFont="1" applyFill="1" applyBorder="1" applyAlignment="1">
      <alignment horizontal="center" vertical="center" wrapText="1"/>
      <protection/>
    </xf>
    <xf numFmtId="0" fontId="0" fillId="34" borderId="39" xfId="55" applyNumberFormat="1" applyFont="1" applyFill="1" applyBorder="1" applyAlignment="1">
      <alignment horizontal="right" vertical="center"/>
      <protection/>
    </xf>
    <xf numFmtId="0" fontId="0" fillId="34" borderId="40" xfId="55" applyNumberFormat="1" applyFont="1" applyFill="1" applyBorder="1" applyAlignment="1">
      <alignment horizontal="right" vertical="center"/>
      <protection/>
    </xf>
    <xf numFmtId="0" fontId="0" fillId="34" borderId="41" xfId="55" applyNumberFormat="1" applyFont="1" applyFill="1" applyBorder="1" applyAlignment="1">
      <alignment horizontal="right" vertical="center"/>
      <protection/>
    </xf>
    <xf numFmtId="0" fontId="0" fillId="35" borderId="17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25" xfId="55" applyNumberFormat="1" applyFont="1" applyFill="1" applyBorder="1" applyAlignment="1">
      <alignment horizontal="left" vertical="center" wrapText="1"/>
      <protection/>
    </xf>
    <xf numFmtId="0" fontId="0" fillId="34" borderId="42" xfId="55" applyNumberFormat="1" applyFont="1" applyFill="1" applyBorder="1" applyAlignment="1">
      <alignment horizontal="center" vertical="center"/>
      <protection/>
    </xf>
    <xf numFmtId="0" fontId="0" fillId="34" borderId="43" xfId="55" applyNumberFormat="1" applyFont="1" applyFill="1" applyBorder="1" applyAlignment="1">
      <alignment horizontal="center" vertical="center"/>
      <protection/>
    </xf>
    <xf numFmtId="0" fontId="0" fillId="34" borderId="46" xfId="55" applyNumberFormat="1" applyFont="1" applyFill="1" applyBorder="1" applyAlignment="1">
      <alignment horizontal="center" vertical="center"/>
      <protection/>
    </xf>
    <xf numFmtId="0" fontId="0" fillId="34" borderId="47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>
      <alignment horizontal="left" vertical="center" wrapText="1"/>
      <protection/>
    </xf>
    <xf numFmtId="0" fontId="0" fillId="34" borderId="48" xfId="55" applyNumberFormat="1" applyFont="1" applyFill="1" applyBorder="1" applyAlignment="1">
      <alignment horizontal="center" vertical="center"/>
      <protection/>
    </xf>
    <xf numFmtId="0" fontId="0" fillId="34" borderId="49" xfId="55" applyNumberFormat="1" applyFont="1" applyFill="1" applyBorder="1" applyAlignment="1">
      <alignment horizontal="center" vertical="center"/>
      <protection/>
    </xf>
    <xf numFmtId="0" fontId="0" fillId="34" borderId="50" xfId="55" applyNumberFormat="1" applyFont="1" applyFill="1" applyBorder="1" applyAlignment="1">
      <alignment horizontal="center" vertical="center"/>
      <protection/>
    </xf>
    <xf numFmtId="0" fontId="0" fillId="35" borderId="51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55" applyNumberFormat="1" applyFont="1" applyBorder="1" applyAlignment="1">
      <alignment horizontal="center" vertical="center"/>
      <protection/>
    </xf>
    <xf numFmtId="0" fontId="2" fillId="34" borderId="15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T130"/>
  <sheetViews>
    <sheetView showGridLines="0" tabSelected="1" view="pageBreakPreview" zoomScale="90" zoomScaleNormal="120" zoomScaleSheetLayoutView="90" zoomScalePageLayoutView="0" workbookViewId="0" topLeftCell="A1">
      <selection activeCell="BS1" sqref="A1:BS16384"/>
    </sheetView>
  </sheetViews>
  <sheetFormatPr defaultColWidth="14.66015625" defaultRowHeight="14.25" customHeight="1"/>
  <cols>
    <col min="1" max="1" width="11.66015625" style="1" customWidth="1"/>
    <col min="2" max="2" width="28.16015625" style="1" customWidth="1"/>
    <col min="3" max="3" width="4.5" style="1" customWidth="1"/>
    <col min="4" max="4" width="4.33203125" style="1" customWidth="1"/>
    <col min="5" max="5" width="4.5" style="1" customWidth="1"/>
    <col min="6" max="6" width="3.66015625" style="1" customWidth="1"/>
    <col min="7" max="7" width="3.83203125" style="1" customWidth="1"/>
    <col min="8" max="8" width="4" style="1" customWidth="1"/>
    <col min="9" max="9" width="0.4921875" style="1" customWidth="1"/>
    <col min="10" max="10" width="6.83203125" style="1" customWidth="1"/>
    <col min="11" max="11" width="0.328125" style="1" customWidth="1"/>
    <col min="12" max="12" width="5.83203125" style="1" customWidth="1"/>
    <col min="13" max="13" width="0.4921875" style="1" customWidth="1"/>
    <col min="14" max="14" width="0.1640625" style="1" customWidth="1"/>
    <col min="15" max="15" width="5.5" style="1" customWidth="1"/>
    <col min="16" max="16" width="5" style="1" customWidth="1"/>
    <col min="17" max="17" width="5.16015625" style="1" customWidth="1"/>
    <col min="18" max="18" width="3.66015625" style="1" customWidth="1"/>
    <col min="19" max="19" width="3.5" style="1" customWidth="1"/>
    <col min="20" max="20" width="4" style="1" customWidth="1"/>
    <col min="21" max="21" width="4.16015625" style="1" customWidth="1"/>
    <col min="22" max="22" width="4.66015625" style="1" customWidth="1"/>
    <col min="23" max="23" width="5.5" style="1" customWidth="1"/>
    <col min="24" max="26" width="4.66015625" style="1" customWidth="1"/>
    <col min="27" max="27" width="5.5" style="1" customWidth="1"/>
    <col min="28" max="28" width="4" style="1" customWidth="1"/>
    <col min="29" max="29" width="4.16015625" style="1" customWidth="1"/>
    <col min="30" max="33" width="4.66015625" style="1" customWidth="1"/>
    <col min="34" max="34" width="5.5" style="1" customWidth="1"/>
    <col min="35" max="35" width="4.33203125" style="1" customWidth="1"/>
    <col min="36" max="36" width="14.66015625" style="1" customWidth="1"/>
    <col min="37" max="37" width="4.83203125" style="1" customWidth="1"/>
    <col min="38" max="41" width="4.66015625" style="1" customWidth="1"/>
    <col min="42" max="43" width="4.83203125" style="1" customWidth="1"/>
    <col min="44" max="44" width="14.66015625" style="1" customWidth="1"/>
    <col min="45" max="45" width="5" style="1" customWidth="1"/>
    <col min="46" max="46" width="3.83203125" style="1" customWidth="1"/>
    <col min="47" max="49" width="4.66015625" style="1" customWidth="1"/>
    <col min="50" max="50" width="4.16015625" style="1" customWidth="1"/>
    <col min="51" max="51" width="4" style="1" customWidth="1"/>
    <col min="52" max="52" width="1.0078125" style="1" customWidth="1"/>
    <col min="53" max="53" width="4.16015625" style="1" customWidth="1"/>
    <col min="54" max="54" width="4.33203125" style="1" customWidth="1"/>
    <col min="55" max="57" width="4.66015625" style="1" customWidth="1"/>
    <col min="58" max="58" width="4.16015625" style="1" customWidth="1"/>
    <col min="59" max="59" width="4.66015625" style="1" customWidth="1"/>
    <col min="60" max="60" width="2.83203125" style="1" customWidth="1"/>
    <col min="61" max="61" width="3.83203125" style="1" customWidth="1"/>
    <col min="62" max="63" width="4.66015625" style="1" customWidth="1"/>
    <col min="64" max="65" width="4.66015625" style="1" hidden="1" customWidth="1"/>
    <col min="66" max="66" width="5.5" style="1" hidden="1" customWidth="1"/>
    <col min="67" max="67" width="6.16015625" style="1" hidden="1" customWidth="1"/>
    <col min="68" max="68" width="5.66015625" style="1" hidden="1" customWidth="1"/>
    <col min="69" max="69" width="6.16015625" style="1" hidden="1" customWidth="1"/>
    <col min="70" max="70" width="5.66015625" style="1" hidden="1" customWidth="1"/>
    <col min="71" max="16384" width="14.66015625" style="1" customWidth="1"/>
  </cols>
  <sheetData>
    <row r="1" spans="1:70" ht="12.75" customHeight="1">
      <c r="A1" s="174" t="s">
        <v>99</v>
      </c>
      <c r="B1" s="175" t="s">
        <v>100</v>
      </c>
      <c r="C1" s="176" t="s">
        <v>101</v>
      </c>
      <c r="D1" s="176"/>
      <c r="E1" s="176"/>
      <c r="F1" s="176"/>
      <c r="G1" s="176"/>
      <c r="H1" s="176"/>
      <c r="I1" s="176" t="s">
        <v>102</v>
      </c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4" t="s">
        <v>103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 t="s">
        <v>104</v>
      </c>
      <c r="BO1" s="176" t="s">
        <v>105</v>
      </c>
      <c r="BP1" s="176"/>
      <c r="BQ1" s="176" t="s">
        <v>106</v>
      </c>
      <c r="BR1" s="187"/>
    </row>
    <row r="2" spans="1:70" ht="12.75" customHeight="1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4" t="s">
        <v>107</v>
      </c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 t="s">
        <v>108</v>
      </c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 t="s">
        <v>109</v>
      </c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6"/>
      <c r="BP2" s="176"/>
      <c r="BQ2" s="176"/>
      <c r="BR2" s="187"/>
    </row>
    <row r="3" spans="1:70" ht="12.75" customHeight="1">
      <c r="A3" s="174"/>
      <c r="B3" s="175"/>
      <c r="C3" s="177" t="s">
        <v>110</v>
      </c>
      <c r="D3" s="177" t="s">
        <v>111</v>
      </c>
      <c r="E3" s="177" t="s">
        <v>112</v>
      </c>
      <c r="F3" s="177" t="s">
        <v>113</v>
      </c>
      <c r="G3" s="177" t="s">
        <v>114</v>
      </c>
      <c r="H3" s="176" t="s">
        <v>115</v>
      </c>
      <c r="I3" s="46"/>
      <c r="J3" s="176" t="s">
        <v>116</v>
      </c>
      <c r="K3" s="46"/>
      <c r="L3" s="176" t="s">
        <v>117</v>
      </c>
      <c r="M3" s="176" t="s">
        <v>118</v>
      </c>
      <c r="N3" s="43"/>
      <c r="O3" s="176" t="s">
        <v>119</v>
      </c>
      <c r="P3" s="176"/>
      <c r="Q3" s="176"/>
      <c r="R3" s="176"/>
      <c r="S3" s="176"/>
      <c r="T3" s="174" t="s">
        <v>120</v>
      </c>
      <c r="U3" s="174"/>
      <c r="V3" s="174"/>
      <c r="W3" s="174"/>
      <c r="X3" s="174"/>
      <c r="Y3" s="174"/>
      <c r="Z3" s="174"/>
      <c r="AA3" s="174" t="s">
        <v>121</v>
      </c>
      <c r="AB3" s="174"/>
      <c r="AC3" s="174"/>
      <c r="AD3" s="174"/>
      <c r="AE3" s="174"/>
      <c r="AF3" s="174"/>
      <c r="AG3" s="174"/>
      <c r="AH3" s="174" t="s">
        <v>122</v>
      </c>
      <c r="AI3" s="174"/>
      <c r="AJ3" s="174"/>
      <c r="AK3" s="174"/>
      <c r="AL3" s="174"/>
      <c r="AM3" s="174"/>
      <c r="AN3" s="174"/>
      <c r="AO3" s="174"/>
      <c r="AP3" s="174" t="s">
        <v>123</v>
      </c>
      <c r="AQ3" s="174"/>
      <c r="AR3" s="174"/>
      <c r="AS3" s="174"/>
      <c r="AT3" s="174"/>
      <c r="AU3" s="174"/>
      <c r="AV3" s="174"/>
      <c r="AW3" s="174"/>
      <c r="AX3" s="174" t="s">
        <v>124</v>
      </c>
      <c r="AY3" s="174"/>
      <c r="AZ3" s="174"/>
      <c r="BA3" s="174"/>
      <c r="BB3" s="174"/>
      <c r="BC3" s="174"/>
      <c r="BD3" s="174"/>
      <c r="BE3" s="174"/>
      <c r="BF3" s="174" t="s">
        <v>125</v>
      </c>
      <c r="BG3" s="174"/>
      <c r="BH3" s="174"/>
      <c r="BI3" s="174"/>
      <c r="BJ3" s="174"/>
      <c r="BK3" s="174"/>
      <c r="BL3" s="174"/>
      <c r="BM3" s="174"/>
      <c r="BN3" s="174"/>
      <c r="BO3" s="176"/>
      <c r="BP3" s="176"/>
      <c r="BQ3" s="176"/>
      <c r="BR3" s="187"/>
    </row>
    <row r="4" spans="1:70" ht="12.75" customHeight="1">
      <c r="A4" s="174"/>
      <c r="B4" s="175"/>
      <c r="C4" s="177"/>
      <c r="D4" s="177"/>
      <c r="E4" s="177"/>
      <c r="F4" s="177"/>
      <c r="G4" s="177"/>
      <c r="H4" s="176"/>
      <c r="I4" s="43"/>
      <c r="J4" s="176"/>
      <c r="K4" s="43"/>
      <c r="L4" s="176"/>
      <c r="M4" s="176"/>
      <c r="N4" s="43"/>
      <c r="O4" s="174" t="s">
        <v>126</v>
      </c>
      <c r="P4" s="174" t="s">
        <v>127</v>
      </c>
      <c r="Q4" s="174"/>
      <c r="R4" s="174"/>
      <c r="S4" s="174"/>
      <c r="T4" s="174" t="s">
        <v>128</v>
      </c>
      <c r="U4" s="174"/>
      <c r="V4" s="174"/>
      <c r="W4" s="174"/>
      <c r="X4" s="174"/>
      <c r="Y4" s="174"/>
      <c r="Z4" s="174"/>
      <c r="AA4" s="174" t="s">
        <v>129</v>
      </c>
      <c r="AB4" s="174"/>
      <c r="AC4" s="174"/>
      <c r="AD4" s="174"/>
      <c r="AE4" s="174"/>
      <c r="AF4" s="174"/>
      <c r="AG4" s="174"/>
      <c r="AH4" s="174" t="s">
        <v>130</v>
      </c>
      <c r="AI4" s="174"/>
      <c r="AJ4" s="174"/>
      <c r="AK4" s="174"/>
      <c r="AL4" s="174"/>
      <c r="AM4" s="174"/>
      <c r="AN4" s="174"/>
      <c r="AO4" s="174"/>
      <c r="AP4" s="174" t="s">
        <v>131</v>
      </c>
      <c r="AQ4" s="174"/>
      <c r="AR4" s="174"/>
      <c r="AS4" s="174"/>
      <c r="AT4" s="174"/>
      <c r="AU4" s="174"/>
      <c r="AV4" s="174"/>
      <c r="AW4" s="174"/>
      <c r="AX4" s="174" t="s">
        <v>132</v>
      </c>
      <c r="AY4" s="174"/>
      <c r="AZ4" s="174"/>
      <c r="BA4" s="174"/>
      <c r="BB4" s="174"/>
      <c r="BC4" s="174"/>
      <c r="BD4" s="174"/>
      <c r="BE4" s="174"/>
      <c r="BF4" s="174" t="s">
        <v>133</v>
      </c>
      <c r="BG4" s="174"/>
      <c r="BH4" s="174"/>
      <c r="BI4" s="174"/>
      <c r="BJ4" s="174"/>
      <c r="BK4" s="174"/>
      <c r="BL4" s="174"/>
      <c r="BM4" s="174"/>
      <c r="BN4" s="174"/>
      <c r="BO4" s="176"/>
      <c r="BP4" s="176"/>
      <c r="BQ4" s="176"/>
      <c r="BR4" s="187"/>
    </row>
    <row r="5" spans="1:70" ht="16.5" customHeight="1">
      <c r="A5" s="174"/>
      <c r="B5" s="175"/>
      <c r="C5" s="177"/>
      <c r="D5" s="177"/>
      <c r="E5" s="177"/>
      <c r="F5" s="177"/>
      <c r="G5" s="177"/>
      <c r="H5" s="176"/>
      <c r="I5" s="43"/>
      <c r="J5" s="176"/>
      <c r="K5" s="43"/>
      <c r="L5" s="176"/>
      <c r="M5" s="176"/>
      <c r="N5" s="46"/>
      <c r="O5" s="177"/>
      <c r="P5" s="177" t="s">
        <v>134</v>
      </c>
      <c r="Q5" s="177" t="s">
        <v>135</v>
      </c>
      <c r="R5" s="178" t="s">
        <v>136</v>
      </c>
      <c r="S5" s="178" t="s">
        <v>137</v>
      </c>
      <c r="T5" s="178" t="s">
        <v>138</v>
      </c>
      <c r="U5" s="178" t="s">
        <v>139</v>
      </c>
      <c r="V5" s="178" t="s">
        <v>119</v>
      </c>
      <c r="W5" s="180" t="s">
        <v>127</v>
      </c>
      <c r="X5" s="181"/>
      <c r="Y5" s="181"/>
      <c r="Z5" s="182"/>
      <c r="AA5" s="178" t="s">
        <v>138</v>
      </c>
      <c r="AB5" s="178" t="s">
        <v>139</v>
      </c>
      <c r="AC5" s="178" t="s">
        <v>119</v>
      </c>
      <c r="AD5" s="180" t="s">
        <v>127</v>
      </c>
      <c r="AE5" s="181"/>
      <c r="AF5" s="181"/>
      <c r="AG5" s="182"/>
      <c r="AH5" s="178" t="s">
        <v>138</v>
      </c>
      <c r="AI5" s="178" t="s">
        <v>139</v>
      </c>
      <c r="AJ5" s="178" t="s">
        <v>140</v>
      </c>
      <c r="AK5" s="178" t="s">
        <v>119</v>
      </c>
      <c r="AL5" s="180" t="s">
        <v>127</v>
      </c>
      <c r="AM5" s="181"/>
      <c r="AN5" s="181"/>
      <c r="AO5" s="182"/>
      <c r="AP5" s="178" t="s">
        <v>138</v>
      </c>
      <c r="AQ5" s="178" t="s">
        <v>139</v>
      </c>
      <c r="AR5" s="178" t="s">
        <v>140</v>
      </c>
      <c r="AS5" s="178" t="s">
        <v>119</v>
      </c>
      <c r="AT5" s="183" t="s">
        <v>127</v>
      </c>
      <c r="AU5" s="184"/>
      <c r="AV5" s="184"/>
      <c r="AW5" s="185"/>
      <c r="AX5" s="178" t="s">
        <v>138</v>
      </c>
      <c r="AY5" s="178" t="s">
        <v>139</v>
      </c>
      <c r="AZ5" s="178" t="s">
        <v>140</v>
      </c>
      <c r="BA5" s="178" t="s">
        <v>119</v>
      </c>
      <c r="BB5" s="174" t="s">
        <v>127</v>
      </c>
      <c r="BC5" s="174"/>
      <c r="BD5" s="174"/>
      <c r="BE5" s="174"/>
      <c r="BF5" s="178" t="s">
        <v>138</v>
      </c>
      <c r="BG5" s="178" t="s">
        <v>139</v>
      </c>
      <c r="BH5" s="174" t="s">
        <v>140</v>
      </c>
      <c r="BI5" s="178" t="s">
        <v>119</v>
      </c>
      <c r="BJ5" s="180" t="s">
        <v>127</v>
      </c>
      <c r="BK5" s="181"/>
      <c r="BL5" s="181"/>
      <c r="BM5" s="182"/>
      <c r="BN5" s="174"/>
      <c r="BO5" s="176" t="s">
        <v>141</v>
      </c>
      <c r="BP5" s="176" t="s">
        <v>142</v>
      </c>
      <c r="BQ5" s="176" t="s">
        <v>141</v>
      </c>
      <c r="BR5" s="186" t="s">
        <v>142</v>
      </c>
    </row>
    <row r="6" spans="1:70" ht="39.75" customHeight="1">
      <c r="A6" s="174"/>
      <c r="B6" s="175"/>
      <c r="C6" s="177"/>
      <c r="D6" s="177"/>
      <c r="E6" s="177"/>
      <c r="F6" s="177"/>
      <c r="G6" s="177"/>
      <c r="H6" s="176"/>
      <c r="I6" s="43"/>
      <c r="J6" s="176"/>
      <c r="K6" s="43"/>
      <c r="L6" s="176"/>
      <c r="M6" s="176"/>
      <c r="N6" s="46"/>
      <c r="O6" s="177"/>
      <c r="P6" s="177"/>
      <c r="Q6" s="177"/>
      <c r="R6" s="179"/>
      <c r="S6" s="179"/>
      <c r="T6" s="179"/>
      <c r="U6" s="179"/>
      <c r="V6" s="179"/>
      <c r="W6" s="46" t="s">
        <v>134</v>
      </c>
      <c r="X6" s="44" t="s">
        <v>135</v>
      </c>
      <c r="Y6" s="44" t="s">
        <v>136</v>
      </c>
      <c r="Z6" s="44" t="s">
        <v>137</v>
      </c>
      <c r="AA6" s="179"/>
      <c r="AB6" s="179"/>
      <c r="AC6" s="179"/>
      <c r="AD6" s="44" t="s">
        <v>134</v>
      </c>
      <c r="AE6" s="44" t="s">
        <v>135</v>
      </c>
      <c r="AF6" s="44" t="s">
        <v>136</v>
      </c>
      <c r="AG6" s="46" t="s">
        <v>137</v>
      </c>
      <c r="AH6" s="179"/>
      <c r="AI6" s="179"/>
      <c r="AJ6" s="179"/>
      <c r="AK6" s="179"/>
      <c r="AL6" s="44" t="s">
        <v>134</v>
      </c>
      <c r="AM6" s="44" t="s">
        <v>135</v>
      </c>
      <c r="AN6" s="46" t="s">
        <v>136</v>
      </c>
      <c r="AO6" s="46" t="s">
        <v>137</v>
      </c>
      <c r="AP6" s="179"/>
      <c r="AQ6" s="179"/>
      <c r="AR6" s="179"/>
      <c r="AS6" s="179"/>
      <c r="AT6" s="44" t="s">
        <v>134</v>
      </c>
      <c r="AU6" s="46" t="s">
        <v>135</v>
      </c>
      <c r="AV6" s="46" t="s">
        <v>136</v>
      </c>
      <c r="AW6" s="46" t="s">
        <v>137</v>
      </c>
      <c r="AX6" s="179"/>
      <c r="AY6" s="179"/>
      <c r="AZ6" s="179"/>
      <c r="BA6" s="179"/>
      <c r="BB6" s="46" t="s">
        <v>134</v>
      </c>
      <c r="BC6" s="46" t="s">
        <v>135</v>
      </c>
      <c r="BD6" s="46" t="s">
        <v>136</v>
      </c>
      <c r="BE6" s="46" t="s">
        <v>137</v>
      </c>
      <c r="BF6" s="179"/>
      <c r="BG6" s="179"/>
      <c r="BH6" s="174"/>
      <c r="BI6" s="179"/>
      <c r="BJ6" s="46" t="s">
        <v>134</v>
      </c>
      <c r="BK6" s="46" t="s">
        <v>135</v>
      </c>
      <c r="BL6" s="46" t="s">
        <v>136</v>
      </c>
      <c r="BM6" s="44" t="s">
        <v>137</v>
      </c>
      <c r="BN6" s="174"/>
      <c r="BO6" s="176"/>
      <c r="BP6" s="176"/>
      <c r="BQ6" s="176"/>
      <c r="BR6" s="186"/>
    </row>
    <row r="7" spans="1:70" ht="14.25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  <c r="M7" s="47">
        <v>13</v>
      </c>
      <c r="N7" s="47">
        <v>14</v>
      </c>
      <c r="O7" s="47">
        <v>15</v>
      </c>
      <c r="P7" s="47">
        <v>16</v>
      </c>
      <c r="Q7" s="47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23</v>
      </c>
      <c r="W7" s="47">
        <v>24</v>
      </c>
      <c r="X7" s="47">
        <v>25</v>
      </c>
      <c r="Y7" s="47">
        <v>26</v>
      </c>
      <c r="Z7" s="47">
        <v>27</v>
      </c>
      <c r="AA7" s="47">
        <v>28</v>
      </c>
      <c r="AB7" s="47">
        <v>29</v>
      </c>
      <c r="AC7" s="47">
        <v>31</v>
      </c>
      <c r="AD7" s="47">
        <v>32</v>
      </c>
      <c r="AE7" s="47">
        <v>33</v>
      </c>
      <c r="AF7" s="47">
        <v>34</v>
      </c>
      <c r="AG7" s="47">
        <v>35</v>
      </c>
      <c r="AH7" s="47">
        <v>36</v>
      </c>
      <c r="AI7" s="47">
        <v>37</v>
      </c>
      <c r="AJ7" s="47">
        <v>38</v>
      </c>
      <c r="AK7" s="47">
        <v>39</v>
      </c>
      <c r="AL7" s="47">
        <v>40</v>
      </c>
      <c r="AM7" s="47">
        <v>41</v>
      </c>
      <c r="AN7" s="47">
        <v>42</v>
      </c>
      <c r="AO7" s="47">
        <v>43</v>
      </c>
      <c r="AP7" s="47">
        <v>44</v>
      </c>
      <c r="AQ7" s="47">
        <v>45</v>
      </c>
      <c r="AR7" s="47">
        <v>46</v>
      </c>
      <c r="AS7" s="47">
        <v>47</v>
      </c>
      <c r="AT7" s="43" t="s">
        <v>143</v>
      </c>
      <c r="AU7" s="43" t="s">
        <v>144</v>
      </c>
      <c r="AV7" s="43" t="s">
        <v>145</v>
      </c>
      <c r="AW7" s="43" t="s">
        <v>146</v>
      </c>
      <c r="AX7" s="43" t="s">
        <v>147</v>
      </c>
      <c r="AY7" s="43" t="s">
        <v>148</v>
      </c>
      <c r="AZ7" s="43" t="s">
        <v>149</v>
      </c>
      <c r="BA7" s="43" t="s">
        <v>150</v>
      </c>
      <c r="BB7" s="43" t="s">
        <v>151</v>
      </c>
      <c r="BC7" s="43" t="s">
        <v>152</v>
      </c>
      <c r="BD7" s="43" t="s">
        <v>153</v>
      </c>
      <c r="BE7" s="43" t="s">
        <v>154</v>
      </c>
      <c r="BF7" s="43" t="s">
        <v>155</v>
      </c>
      <c r="BG7" s="43" t="s">
        <v>156</v>
      </c>
      <c r="BH7" s="43" t="s">
        <v>157</v>
      </c>
      <c r="BI7" s="43" t="s">
        <v>158</v>
      </c>
      <c r="BJ7" s="43" t="s">
        <v>159</v>
      </c>
      <c r="BK7" s="43" t="s">
        <v>160</v>
      </c>
      <c r="BL7" s="43" t="s">
        <v>161</v>
      </c>
      <c r="BM7" s="43" t="s">
        <v>162</v>
      </c>
      <c r="BN7" s="45">
        <v>196</v>
      </c>
      <c r="BO7" s="43" t="s">
        <v>168</v>
      </c>
      <c r="BP7" s="43" t="s">
        <v>169</v>
      </c>
      <c r="BQ7" s="43" t="s">
        <v>170</v>
      </c>
      <c r="BR7" s="131" t="s">
        <v>171</v>
      </c>
    </row>
    <row r="8" spans="1:70" ht="3.75" customHeight="1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7.5" customHeight="1" thickBot="1">
      <c r="A9" s="2"/>
      <c r="B9" s="188" t="s">
        <v>172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4">
        <v>54</v>
      </c>
      <c r="U9" s="2"/>
      <c r="V9" s="4" t="s">
        <v>86</v>
      </c>
      <c r="W9" s="2"/>
      <c r="X9" s="2"/>
      <c r="Y9" s="2"/>
      <c r="Z9" s="2"/>
      <c r="AA9" s="4" t="s">
        <v>149</v>
      </c>
      <c r="AB9" s="2"/>
      <c r="AC9" s="4" t="s">
        <v>86</v>
      </c>
      <c r="AD9" s="2"/>
      <c r="AE9" s="2"/>
      <c r="AF9" s="2"/>
      <c r="AG9" s="2"/>
      <c r="AH9" s="4" t="s">
        <v>149</v>
      </c>
      <c r="AI9" s="2"/>
      <c r="AJ9" s="2"/>
      <c r="AK9" s="4" t="s">
        <v>86</v>
      </c>
      <c r="AL9" s="2"/>
      <c r="AM9" s="2"/>
      <c r="AN9" s="2"/>
      <c r="AO9" s="2"/>
      <c r="AP9" s="4" t="s">
        <v>149</v>
      </c>
      <c r="AQ9" s="2"/>
      <c r="AR9" s="2"/>
      <c r="AS9" s="4" t="s">
        <v>86</v>
      </c>
      <c r="AT9" s="2"/>
      <c r="AU9" s="2"/>
      <c r="AV9" s="2"/>
      <c r="AW9" s="2"/>
      <c r="AX9" s="4" t="s">
        <v>149</v>
      </c>
      <c r="AY9" s="2"/>
      <c r="AZ9" s="2"/>
      <c r="BA9" s="4" t="s">
        <v>86</v>
      </c>
      <c r="BB9" s="2"/>
      <c r="BC9" s="2"/>
      <c r="BD9" s="2"/>
      <c r="BE9" s="2"/>
      <c r="BF9" s="4" t="s">
        <v>149</v>
      </c>
      <c r="BG9" s="2"/>
      <c r="BH9" s="2"/>
      <c r="BI9" s="4" t="s">
        <v>86</v>
      </c>
      <c r="BJ9" s="2"/>
      <c r="BK9" s="2"/>
      <c r="BL9" s="2"/>
      <c r="BM9" s="2"/>
      <c r="BN9" s="2"/>
      <c r="BO9" s="2"/>
      <c r="BP9" s="2"/>
      <c r="BQ9" s="2"/>
      <c r="BR9" s="2"/>
    </row>
    <row r="10" spans="1:70" ht="21" customHeight="1" thickBot="1">
      <c r="A10" s="5" t="s">
        <v>48</v>
      </c>
      <c r="B10" s="6" t="s">
        <v>174</v>
      </c>
      <c r="C10" s="7" t="s">
        <v>5</v>
      </c>
      <c r="D10" s="5"/>
      <c r="E10" s="5" t="s">
        <v>6</v>
      </c>
      <c r="F10" s="5"/>
      <c r="G10" s="5"/>
      <c r="H10" s="8">
        <v>6</v>
      </c>
      <c r="I10" s="5"/>
      <c r="J10" s="96">
        <f>J16</f>
        <v>2052</v>
      </c>
      <c r="K10" s="96">
        <f aca="true" t="shared" si="0" ref="K10:AE10">K16</f>
        <v>0</v>
      </c>
      <c r="L10" s="96">
        <f t="shared" si="0"/>
        <v>648</v>
      </c>
      <c r="M10" s="96">
        <f t="shared" si="0"/>
        <v>0</v>
      </c>
      <c r="N10" s="96">
        <f t="shared" si="0"/>
        <v>0</v>
      </c>
      <c r="O10" s="96">
        <v>1404</v>
      </c>
      <c r="P10" s="96">
        <f t="shared" si="0"/>
        <v>631</v>
      </c>
      <c r="Q10" s="96">
        <f t="shared" si="0"/>
        <v>773</v>
      </c>
      <c r="R10" s="96"/>
      <c r="S10" s="96"/>
      <c r="T10" s="96">
        <f t="shared" si="0"/>
        <v>882</v>
      </c>
      <c r="U10" s="96">
        <f t="shared" si="0"/>
        <v>270</v>
      </c>
      <c r="V10" s="96">
        <f t="shared" si="0"/>
        <v>612</v>
      </c>
      <c r="W10" s="96">
        <f t="shared" si="0"/>
        <v>323</v>
      </c>
      <c r="X10" s="96">
        <f t="shared" si="0"/>
        <v>289</v>
      </c>
      <c r="Y10" s="96"/>
      <c r="Z10" s="96"/>
      <c r="AA10" s="96">
        <f t="shared" si="0"/>
        <v>1122.0000000000002</v>
      </c>
      <c r="AB10" s="96">
        <f t="shared" si="0"/>
        <v>330</v>
      </c>
      <c r="AC10" s="96">
        <f t="shared" si="0"/>
        <v>792</v>
      </c>
      <c r="AD10" s="96">
        <f t="shared" si="0"/>
        <v>308</v>
      </c>
      <c r="AE10" s="96">
        <f t="shared" si="0"/>
        <v>484</v>
      </c>
      <c r="AF10" s="5"/>
      <c r="AG10" s="8"/>
      <c r="AH10" s="7"/>
      <c r="AI10" s="5"/>
      <c r="AJ10" s="5"/>
      <c r="AK10" s="5"/>
      <c r="AL10" s="5"/>
      <c r="AM10" s="5"/>
      <c r="AN10" s="5"/>
      <c r="AO10" s="8"/>
      <c r="AP10" s="7"/>
      <c r="AQ10" s="5"/>
      <c r="AR10" s="5"/>
      <c r="AS10" s="5"/>
      <c r="AT10" s="5"/>
      <c r="AU10" s="5"/>
      <c r="AV10" s="5"/>
      <c r="AW10" s="8"/>
      <c r="AX10" s="7"/>
      <c r="AY10" s="5"/>
      <c r="AZ10" s="5"/>
      <c r="BA10" s="5"/>
      <c r="BB10" s="5"/>
      <c r="BC10" s="5"/>
      <c r="BD10" s="5"/>
      <c r="BE10" s="8"/>
      <c r="BF10" s="7"/>
      <c r="BG10" s="5"/>
      <c r="BH10" s="5"/>
      <c r="BI10" s="5"/>
      <c r="BJ10" s="5"/>
      <c r="BK10" s="5"/>
      <c r="BL10" s="5"/>
      <c r="BM10" s="8"/>
      <c r="BN10" s="9"/>
      <c r="BO10" s="10"/>
      <c r="BP10" s="11"/>
      <c r="BQ10" s="10"/>
      <c r="BR10" s="11"/>
    </row>
    <row r="11" spans="1:70" ht="3.75" customHeight="1" thickBot="1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3.5" customHeight="1" thickBot="1">
      <c r="A12" s="5" t="s">
        <v>7</v>
      </c>
      <c r="B12" s="6" t="s">
        <v>8</v>
      </c>
      <c r="C12" s="68"/>
      <c r="D12" s="69"/>
      <c r="E12" s="69"/>
      <c r="F12" s="69"/>
      <c r="G12" s="69"/>
      <c r="H12" s="70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T12" s="68"/>
      <c r="U12" s="69"/>
      <c r="V12" s="69"/>
      <c r="W12" s="69"/>
      <c r="X12" s="69"/>
      <c r="Y12" s="69"/>
      <c r="Z12" s="70"/>
      <c r="AA12" s="68"/>
      <c r="AB12" s="69"/>
      <c r="AC12" s="69"/>
      <c r="AD12" s="69"/>
      <c r="AE12" s="69"/>
      <c r="AF12" s="69"/>
      <c r="AG12" s="70"/>
      <c r="AH12" s="68"/>
      <c r="AI12" s="69"/>
      <c r="AJ12" s="69"/>
      <c r="AK12" s="69"/>
      <c r="AL12" s="69"/>
      <c r="AM12" s="69"/>
      <c r="AN12" s="69"/>
      <c r="AO12" s="70"/>
      <c r="AP12" s="68"/>
      <c r="AQ12" s="69"/>
      <c r="AR12" s="69"/>
      <c r="AS12" s="69"/>
      <c r="AT12" s="69"/>
      <c r="AU12" s="69"/>
      <c r="AV12" s="69"/>
      <c r="AW12" s="70"/>
      <c r="AX12" s="68"/>
      <c r="AY12" s="69"/>
      <c r="AZ12" s="69"/>
      <c r="BA12" s="69"/>
      <c r="BB12" s="69"/>
      <c r="BC12" s="69"/>
      <c r="BD12" s="69"/>
      <c r="BE12" s="70"/>
      <c r="BF12" s="68"/>
      <c r="BG12" s="69"/>
      <c r="BH12" s="69"/>
      <c r="BI12" s="69"/>
      <c r="BJ12" s="69"/>
      <c r="BK12" s="69"/>
      <c r="BL12" s="69"/>
      <c r="BM12" s="70"/>
      <c r="BN12" s="9"/>
      <c r="BO12" s="10"/>
      <c r="BP12" s="11"/>
      <c r="BQ12" s="10"/>
      <c r="BR12" s="11"/>
    </row>
    <row r="13" spans="1:70" ht="3.75" customHeight="1" thickBot="1">
      <c r="A13" s="2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2"/>
      <c r="BO13" s="2"/>
      <c r="BP13" s="2"/>
      <c r="BQ13" s="2"/>
      <c r="BR13" s="2"/>
    </row>
    <row r="14" spans="1:70" ht="13.5" customHeight="1" thickBot="1">
      <c r="A14" s="5" t="s">
        <v>9</v>
      </c>
      <c r="B14" s="6" t="s">
        <v>10</v>
      </c>
      <c r="C14" s="68"/>
      <c r="D14" s="69"/>
      <c r="E14" s="69"/>
      <c r="F14" s="69"/>
      <c r="G14" s="69"/>
      <c r="H14" s="70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0"/>
      <c r="T14" s="68"/>
      <c r="U14" s="69"/>
      <c r="V14" s="69"/>
      <c r="W14" s="69"/>
      <c r="X14" s="69"/>
      <c r="Y14" s="69"/>
      <c r="Z14" s="70"/>
      <c r="AA14" s="68"/>
      <c r="AB14" s="69"/>
      <c r="AC14" s="69"/>
      <c r="AD14" s="69"/>
      <c r="AE14" s="69"/>
      <c r="AF14" s="69"/>
      <c r="AG14" s="70"/>
      <c r="AH14" s="68"/>
      <c r="AI14" s="69"/>
      <c r="AJ14" s="69"/>
      <c r="AK14" s="69"/>
      <c r="AL14" s="69"/>
      <c r="AM14" s="69"/>
      <c r="AN14" s="69"/>
      <c r="AO14" s="70"/>
      <c r="AP14" s="68"/>
      <c r="AQ14" s="69"/>
      <c r="AR14" s="69"/>
      <c r="AS14" s="69"/>
      <c r="AT14" s="69"/>
      <c r="AU14" s="69"/>
      <c r="AV14" s="69"/>
      <c r="AW14" s="70"/>
      <c r="AX14" s="68"/>
      <c r="AY14" s="69"/>
      <c r="AZ14" s="69"/>
      <c r="BA14" s="69"/>
      <c r="BB14" s="69"/>
      <c r="BC14" s="69"/>
      <c r="BD14" s="69"/>
      <c r="BE14" s="70"/>
      <c r="BF14" s="68"/>
      <c r="BG14" s="69"/>
      <c r="BH14" s="69"/>
      <c r="BI14" s="69"/>
      <c r="BJ14" s="69"/>
      <c r="BK14" s="69"/>
      <c r="BL14" s="69"/>
      <c r="BM14" s="70"/>
      <c r="BN14" s="9"/>
      <c r="BO14" s="10"/>
      <c r="BP14" s="11"/>
      <c r="BQ14" s="10"/>
      <c r="BR14" s="11"/>
    </row>
    <row r="15" spans="1:70" ht="3.75" customHeight="1" thickBot="1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7.25" customHeight="1" thickBot="1">
      <c r="A16" s="5" t="s">
        <v>175</v>
      </c>
      <c r="B16" s="6" t="s">
        <v>176</v>
      </c>
      <c r="C16" s="7" t="s">
        <v>5</v>
      </c>
      <c r="D16" s="5"/>
      <c r="E16" s="5" t="s">
        <v>6</v>
      </c>
      <c r="F16" s="5"/>
      <c r="G16" s="5"/>
      <c r="H16" s="8">
        <v>6</v>
      </c>
      <c r="I16" s="5"/>
      <c r="J16" s="96">
        <f>J18+J30</f>
        <v>2052</v>
      </c>
      <c r="K16" s="96">
        <f aca="true" t="shared" si="1" ref="K16:AE16">K18+K30</f>
        <v>0</v>
      </c>
      <c r="L16" s="96">
        <f t="shared" si="1"/>
        <v>648</v>
      </c>
      <c r="M16" s="96">
        <f t="shared" si="1"/>
        <v>0</v>
      </c>
      <c r="N16" s="96">
        <f t="shared" si="1"/>
        <v>0</v>
      </c>
      <c r="O16" s="96">
        <f t="shared" si="1"/>
        <v>1404</v>
      </c>
      <c r="P16" s="96">
        <f t="shared" si="1"/>
        <v>631</v>
      </c>
      <c r="Q16" s="96">
        <f t="shared" si="1"/>
        <v>773</v>
      </c>
      <c r="R16" s="96"/>
      <c r="S16" s="96"/>
      <c r="T16" s="96">
        <f t="shared" si="1"/>
        <v>882</v>
      </c>
      <c r="U16" s="96">
        <f t="shared" si="1"/>
        <v>270</v>
      </c>
      <c r="V16" s="96">
        <f t="shared" si="1"/>
        <v>612</v>
      </c>
      <c r="W16" s="96">
        <f t="shared" si="1"/>
        <v>323</v>
      </c>
      <c r="X16" s="96">
        <f t="shared" si="1"/>
        <v>289</v>
      </c>
      <c r="Y16" s="96">
        <f t="shared" si="1"/>
        <v>0</v>
      </c>
      <c r="Z16" s="96">
        <f t="shared" si="1"/>
        <v>0</v>
      </c>
      <c r="AA16" s="96">
        <f t="shared" si="1"/>
        <v>1122.0000000000002</v>
      </c>
      <c r="AB16" s="96">
        <f t="shared" si="1"/>
        <v>330</v>
      </c>
      <c r="AC16" s="96">
        <f t="shared" si="1"/>
        <v>792</v>
      </c>
      <c r="AD16" s="96">
        <f t="shared" si="1"/>
        <v>308</v>
      </c>
      <c r="AE16" s="96">
        <f t="shared" si="1"/>
        <v>484</v>
      </c>
      <c r="AF16" s="96"/>
      <c r="AG16" s="96"/>
      <c r="AH16" s="96"/>
      <c r="AI16" s="96"/>
      <c r="AJ16" s="96"/>
      <c r="AK16" s="96"/>
      <c r="AL16" s="5"/>
      <c r="AM16" s="5"/>
      <c r="AN16" s="5"/>
      <c r="AO16" s="8"/>
      <c r="AP16" s="7"/>
      <c r="AQ16" s="5"/>
      <c r="AR16" s="5"/>
      <c r="AS16" s="5"/>
      <c r="AT16" s="5"/>
      <c r="AU16" s="5"/>
      <c r="AV16" s="5"/>
      <c r="AW16" s="8"/>
      <c r="AX16" s="7"/>
      <c r="AY16" s="5"/>
      <c r="AZ16" s="5"/>
      <c r="BA16" s="5"/>
      <c r="BB16" s="5"/>
      <c r="BC16" s="5"/>
      <c r="BD16" s="5"/>
      <c r="BE16" s="8"/>
      <c r="BF16" s="7"/>
      <c r="BG16" s="5"/>
      <c r="BH16" s="5"/>
      <c r="BI16" s="5"/>
      <c r="BJ16" s="5"/>
      <c r="BK16" s="5"/>
      <c r="BL16" s="5"/>
      <c r="BM16" s="8"/>
      <c r="BN16" s="9"/>
      <c r="BO16" s="10"/>
      <c r="BP16" s="11"/>
      <c r="BQ16" s="10"/>
      <c r="BR16" s="11"/>
    </row>
    <row r="17" spans="1:70" ht="3.75" customHeight="1" thickBot="1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3.5" customHeight="1" thickBot="1">
      <c r="A18" s="103" t="s">
        <v>11</v>
      </c>
      <c r="B18" s="101" t="s">
        <v>12</v>
      </c>
      <c r="C18" s="102" t="s">
        <v>2</v>
      </c>
      <c r="D18" s="103"/>
      <c r="E18" s="103">
        <v>9</v>
      </c>
      <c r="F18" s="103"/>
      <c r="G18" s="103"/>
      <c r="H18" s="104" t="s">
        <v>5</v>
      </c>
      <c r="I18" s="103"/>
      <c r="J18" s="105">
        <f>SUM(J19:J28)</f>
        <v>1599</v>
      </c>
      <c r="K18" s="105">
        <f aca="true" t="shared" si="2" ref="K18:AE18">SUM(K19:K28)</f>
        <v>0</v>
      </c>
      <c r="L18" s="105">
        <f t="shared" si="2"/>
        <v>497</v>
      </c>
      <c r="M18" s="105">
        <f t="shared" si="2"/>
        <v>0</v>
      </c>
      <c r="N18" s="105">
        <f t="shared" si="2"/>
        <v>0</v>
      </c>
      <c r="O18" s="105">
        <f t="shared" si="2"/>
        <v>1102</v>
      </c>
      <c r="P18" s="105">
        <f t="shared" si="2"/>
        <v>502</v>
      </c>
      <c r="Q18" s="105">
        <f t="shared" si="2"/>
        <v>600</v>
      </c>
      <c r="R18" s="105"/>
      <c r="S18" s="105"/>
      <c r="T18" s="105">
        <f t="shared" si="2"/>
        <v>627</v>
      </c>
      <c r="U18" s="105">
        <f t="shared" si="2"/>
        <v>185</v>
      </c>
      <c r="V18" s="105">
        <f t="shared" si="2"/>
        <v>442</v>
      </c>
      <c r="W18" s="105">
        <f t="shared" si="2"/>
        <v>238</v>
      </c>
      <c r="X18" s="105">
        <f t="shared" si="2"/>
        <v>204</v>
      </c>
      <c r="Y18" s="105"/>
      <c r="Z18" s="105"/>
      <c r="AA18" s="105">
        <f t="shared" si="2"/>
        <v>924.0000000000002</v>
      </c>
      <c r="AB18" s="105">
        <f t="shared" si="2"/>
        <v>264</v>
      </c>
      <c r="AC18" s="105">
        <f t="shared" si="2"/>
        <v>660</v>
      </c>
      <c r="AD18" s="105">
        <f t="shared" si="2"/>
        <v>264</v>
      </c>
      <c r="AE18" s="105">
        <f t="shared" si="2"/>
        <v>396</v>
      </c>
      <c r="AF18" s="103"/>
      <c r="AG18" s="104"/>
      <c r="AH18" s="102"/>
      <c r="AI18" s="103"/>
      <c r="AJ18" s="103"/>
      <c r="AK18" s="103"/>
      <c r="AL18" s="103"/>
      <c r="AM18" s="103"/>
      <c r="AN18" s="103"/>
      <c r="AO18" s="104"/>
      <c r="AP18" s="102"/>
      <c r="AQ18" s="103"/>
      <c r="AR18" s="103"/>
      <c r="AS18" s="103"/>
      <c r="AT18" s="103"/>
      <c r="AU18" s="103"/>
      <c r="AV18" s="103"/>
      <c r="AW18" s="104"/>
      <c r="AX18" s="102"/>
      <c r="AY18" s="103"/>
      <c r="AZ18" s="103"/>
      <c r="BA18" s="103"/>
      <c r="BB18" s="103"/>
      <c r="BC18" s="103"/>
      <c r="BD18" s="103"/>
      <c r="BE18" s="104"/>
      <c r="BF18" s="102"/>
      <c r="BG18" s="103"/>
      <c r="BH18" s="103"/>
      <c r="BI18" s="103"/>
      <c r="BJ18" s="103"/>
      <c r="BK18" s="103"/>
      <c r="BL18" s="103"/>
      <c r="BM18" s="104"/>
      <c r="BN18" s="9"/>
      <c r="BO18" s="10"/>
      <c r="BP18" s="11"/>
      <c r="BQ18" s="10"/>
      <c r="BR18" s="11"/>
    </row>
    <row r="19" spans="1:70" ht="13.5" customHeight="1">
      <c r="A19" s="61" t="s">
        <v>13</v>
      </c>
      <c r="B19" s="77" t="s">
        <v>30</v>
      </c>
      <c r="C19" s="14" t="s">
        <v>1</v>
      </c>
      <c r="D19" s="63"/>
      <c r="E19" s="15">
        <v>1</v>
      </c>
      <c r="F19" s="63"/>
      <c r="G19" s="63"/>
      <c r="H19" s="16"/>
      <c r="I19" s="15"/>
      <c r="J19" s="83">
        <f aca="true" t="shared" si="3" ref="J19:J28">L19+O19</f>
        <v>109.2</v>
      </c>
      <c r="K19" s="15"/>
      <c r="L19" s="85">
        <f aca="true" t="shared" si="4" ref="L19:L28">U19+AB19</f>
        <v>31.200000000000003</v>
      </c>
      <c r="M19" s="15"/>
      <c r="N19" s="15"/>
      <c r="O19" s="17">
        <v>78</v>
      </c>
      <c r="P19" s="61">
        <v>39</v>
      </c>
      <c r="Q19" s="61">
        <v>39</v>
      </c>
      <c r="R19" s="61"/>
      <c r="S19" s="62"/>
      <c r="T19" s="88">
        <f aca="true" t="shared" si="5" ref="T19:T27">U19+V19</f>
        <v>47.6</v>
      </c>
      <c r="U19" s="85">
        <f>V19*40%</f>
        <v>13.600000000000001</v>
      </c>
      <c r="V19" s="81">
        <f>SUM(W19:X19)</f>
        <v>34</v>
      </c>
      <c r="W19" s="64">
        <v>17</v>
      </c>
      <c r="X19" s="63">
        <v>17</v>
      </c>
      <c r="Y19" s="63"/>
      <c r="Z19" s="65"/>
      <c r="AA19" s="88">
        <f aca="true" t="shared" si="6" ref="AA19:AA28">AB19+AC19</f>
        <v>61.6</v>
      </c>
      <c r="AB19" s="85">
        <f>AC19*40%</f>
        <v>17.6</v>
      </c>
      <c r="AC19" s="17">
        <v>44</v>
      </c>
      <c r="AD19" s="64">
        <v>22</v>
      </c>
      <c r="AE19" s="63">
        <v>22</v>
      </c>
      <c r="AF19" s="61"/>
      <c r="AG19" s="61"/>
      <c r="AH19" s="17"/>
      <c r="AI19" s="61"/>
      <c r="AJ19" s="17"/>
      <c r="AK19" s="17"/>
      <c r="AL19" s="61"/>
      <c r="AM19" s="61"/>
      <c r="AN19" s="115"/>
      <c r="AO19" s="115"/>
      <c r="AP19" s="17"/>
      <c r="AQ19" s="61"/>
      <c r="AR19" s="17"/>
      <c r="AS19" s="17"/>
      <c r="AT19" s="61"/>
      <c r="AU19" s="61"/>
      <c r="AV19" s="17"/>
      <c r="AW19" s="17"/>
      <c r="AX19" s="17"/>
      <c r="AY19" s="61"/>
      <c r="AZ19" s="17"/>
      <c r="BA19" s="17"/>
      <c r="BB19" s="61"/>
      <c r="BC19" s="61"/>
      <c r="BD19" s="61"/>
      <c r="BE19" s="61"/>
      <c r="BF19" s="17"/>
      <c r="BG19" s="61"/>
      <c r="BH19" s="17"/>
      <c r="BI19" s="17"/>
      <c r="BJ19" s="61"/>
      <c r="BK19" s="61"/>
      <c r="BL19" s="17"/>
      <c r="BM19" s="17"/>
      <c r="BN19" s="98"/>
      <c r="BO19" s="99"/>
      <c r="BP19" s="100"/>
      <c r="BQ19" s="99"/>
      <c r="BR19" s="100"/>
    </row>
    <row r="20" spans="1:70" ht="13.5" customHeight="1">
      <c r="A20" s="61" t="s">
        <v>15</v>
      </c>
      <c r="B20" s="77" t="s">
        <v>32</v>
      </c>
      <c r="C20" s="14" t="s">
        <v>1</v>
      </c>
      <c r="D20" s="63"/>
      <c r="E20" s="15">
        <v>1</v>
      </c>
      <c r="F20" s="63"/>
      <c r="G20" s="63"/>
      <c r="H20" s="16"/>
      <c r="I20" s="15"/>
      <c r="J20" s="83">
        <f t="shared" si="3"/>
        <v>167</v>
      </c>
      <c r="K20" s="15"/>
      <c r="L20" s="85">
        <v>55</v>
      </c>
      <c r="M20" s="15"/>
      <c r="N20" s="15"/>
      <c r="O20" s="17">
        <v>112</v>
      </c>
      <c r="P20" s="61">
        <v>73</v>
      </c>
      <c r="Q20" s="61">
        <v>39</v>
      </c>
      <c r="R20" s="61"/>
      <c r="S20" s="62"/>
      <c r="T20" s="88">
        <f t="shared" si="5"/>
        <v>95.2</v>
      </c>
      <c r="U20" s="85">
        <f aca="true" t="shared" si="7" ref="U20:U27">V20*40%</f>
        <v>27.200000000000003</v>
      </c>
      <c r="V20" s="81">
        <f aca="true" t="shared" si="8" ref="V20:V27">SUM(W20:X20)</f>
        <v>68</v>
      </c>
      <c r="W20" s="64">
        <v>51</v>
      </c>
      <c r="X20" s="63">
        <v>17</v>
      </c>
      <c r="Y20" s="63"/>
      <c r="Z20" s="65"/>
      <c r="AA20" s="88">
        <f t="shared" si="6"/>
        <v>61.6</v>
      </c>
      <c r="AB20" s="85">
        <f aca="true" t="shared" si="9" ref="AB20:AB28">AC20*40%</f>
        <v>17.6</v>
      </c>
      <c r="AC20" s="17">
        <v>44</v>
      </c>
      <c r="AD20" s="64">
        <v>22</v>
      </c>
      <c r="AE20" s="63">
        <v>22</v>
      </c>
      <c r="AF20" s="61"/>
      <c r="AG20" s="61"/>
      <c r="AH20" s="17"/>
      <c r="AI20" s="61"/>
      <c r="AJ20" s="17"/>
      <c r="AK20" s="17"/>
      <c r="AL20" s="61"/>
      <c r="AM20" s="61"/>
      <c r="AN20" s="115"/>
      <c r="AO20" s="115"/>
      <c r="AP20" s="17"/>
      <c r="AQ20" s="61"/>
      <c r="AR20" s="17"/>
      <c r="AS20" s="17"/>
      <c r="AT20" s="61"/>
      <c r="AU20" s="61"/>
      <c r="AV20" s="17"/>
      <c r="AW20" s="17"/>
      <c r="AX20" s="17"/>
      <c r="AY20" s="61"/>
      <c r="AZ20" s="17"/>
      <c r="BA20" s="17"/>
      <c r="BB20" s="61"/>
      <c r="BC20" s="61"/>
      <c r="BD20" s="61"/>
      <c r="BE20" s="61"/>
      <c r="BF20" s="17"/>
      <c r="BG20" s="61"/>
      <c r="BH20" s="17"/>
      <c r="BI20" s="17"/>
      <c r="BJ20" s="61"/>
      <c r="BK20" s="61"/>
      <c r="BL20" s="17"/>
      <c r="BM20" s="17"/>
      <c r="BN20" s="98"/>
      <c r="BO20" s="99"/>
      <c r="BP20" s="100"/>
      <c r="BQ20" s="99"/>
      <c r="BR20" s="100"/>
    </row>
    <row r="21" spans="1:70" ht="13.5" customHeight="1">
      <c r="A21" s="61" t="s">
        <v>16</v>
      </c>
      <c r="B21" s="77" t="s">
        <v>34</v>
      </c>
      <c r="C21" s="14">
        <v>2</v>
      </c>
      <c r="D21" s="63"/>
      <c r="E21" s="15">
        <v>1</v>
      </c>
      <c r="F21" s="63"/>
      <c r="G21" s="63"/>
      <c r="H21" s="16"/>
      <c r="I21" s="15"/>
      <c r="J21" s="83">
        <f t="shared" si="3"/>
        <v>167</v>
      </c>
      <c r="K21" s="15"/>
      <c r="L21" s="85">
        <v>55</v>
      </c>
      <c r="M21" s="15"/>
      <c r="N21" s="15"/>
      <c r="O21" s="17">
        <v>112</v>
      </c>
      <c r="P21" s="61">
        <v>56</v>
      </c>
      <c r="Q21" s="61">
        <v>56</v>
      </c>
      <c r="R21" s="61"/>
      <c r="S21" s="62"/>
      <c r="T21" s="88">
        <f t="shared" si="5"/>
        <v>95.2</v>
      </c>
      <c r="U21" s="85">
        <f t="shared" si="7"/>
        <v>27.200000000000003</v>
      </c>
      <c r="V21" s="81">
        <f t="shared" si="8"/>
        <v>68</v>
      </c>
      <c r="W21" s="64">
        <v>34</v>
      </c>
      <c r="X21" s="63">
        <v>34</v>
      </c>
      <c r="Y21" s="63"/>
      <c r="Z21" s="65"/>
      <c r="AA21" s="88">
        <f t="shared" si="6"/>
        <v>61.6</v>
      </c>
      <c r="AB21" s="85">
        <f t="shared" si="9"/>
        <v>17.6</v>
      </c>
      <c r="AC21" s="17">
        <v>44</v>
      </c>
      <c r="AD21" s="64">
        <v>22</v>
      </c>
      <c r="AE21" s="63">
        <v>22</v>
      </c>
      <c r="AF21" s="61"/>
      <c r="AG21" s="61"/>
      <c r="AH21" s="17"/>
      <c r="AI21" s="61"/>
      <c r="AJ21" s="17"/>
      <c r="AK21" s="17"/>
      <c r="AL21" s="61"/>
      <c r="AM21" s="61"/>
      <c r="AN21" s="115"/>
      <c r="AO21" s="115"/>
      <c r="AP21" s="17"/>
      <c r="AQ21" s="61"/>
      <c r="AR21" s="17"/>
      <c r="AS21" s="17"/>
      <c r="AT21" s="61"/>
      <c r="AU21" s="61"/>
      <c r="AV21" s="17"/>
      <c r="AW21" s="17"/>
      <c r="AX21" s="17"/>
      <c r="AY21" s="61"/>
      <c r="AZ21" s="17"/>
      <c r="BA21" s="17"/>
      <c r="BB21" s="61"/>
      <c r="BC21" s="61"/>
      <c r="BD21" s="61"/>
      <c r="BE21" s="61"/>
      <c r="BF21" s="17"/>
      <c r="BG21" s="61"/>
      <c r="BH21" s="17"/>
      <c r="BI21" s="17"/>
      <c r="BJ21" s="61"/>
      <c r="BK21" s="61"/>
      <c r="BL21" s="17"/>
      <c r="BM21" s="17"/>
      <c r="BN21" s="98"/>
      <c r="BO21" s="99"/>
      <c r="BP21" s="100"/>
      <c r="BQ21" s="99"/>
      <c r="BR21" s="100"/>
    </row>
    <row r="22" spans="1:70" ht="13.5" customHeight="1">
      <c r="A22" s="12" t="s">
        <v>18</v>
      </c>
      <c r="B22" s="77" t="s">
        <v>14</v>
      </c>
      <c r="C22" s="14"/>
      <c r="D22" s="63"/>
      <c r="E22" s="15">
        <v>2</v>
      </c>
      <c r="F22" s="63"/>
      <c r="G22" s="63"/>
      <c r="H22" s="16">
        <v>1</v>
      </c>
      <c r="I22" s="15"/>
      <c r="J22" s="83">
        <f t="shared" si="3"/>
        <v>182</v>
      </c>
      <c r="K22" s="84"/>
      <c r="L22" s="85">
        <v>60</v>
      </c>
      <c r="M22" s="84"/>
      <c r="N22" s="84"/>
      <c r="O22" s="83">
        <f aca="true" t="shared" si="10" ref="O22:O27">P22+Q22</f>
        <v>122</v>
      </c>
      <c r="P22" s="86">
        <f aca="true" t="shared" si="11" ref="P22:Q24">W22+AD22</f>
        <v>39</v>
      </c>
      <c r="Q22" s="86">
        <f t="shared" si="11"/>
        <v>83</v>
      </c>
      <c r="R22" s="86"/>
      <c r="S22" s="87"/>
      <c r="T22" s="88">
        <f t="shared" si="5"/>
        <v>47.6</v>
      </c>
      <c r="U22" s="85">
        <f t="shared" si="7"/>
        <v>13.600000000000001</v>
      </c>
      <c r="V22" s="81">
        <f t="shared" si="8"/>
        <v>34</v>
      </c>
      <c r="W22" s="85">
        <v>17</v>
      </c>
      <c r="X22" s="85">
        <v>17</v>
      </c>
      <c r="Y22" s="85"/>
      <c r="Z22" s="89"/>
      <c r="AA22" s="88">
        <f t="shared" si="6"/>
        <v>123.2</v>
      </c>
      <c r="AB22" s="85">
        <f t="shared" si="9"/>
        <v>35.2</v>
      </c>
      <c r="AC22" s="83">
        <f aca="true" t="shared" si="12" ref="AC22:AC28">AD22+AE22</f>
        <v>88</v>
      </c>
      <c r="AD22" s="85">
        <v>22</v>
      </c>
      <c r="AE22" s="85">
        <v>66</v>
      </c>
      <c r="AF22" s="63"/>
      <c r="AG22" s="65"/>
      <c r="AH22" s="19"/>
      <c r="AI22" s="63"/>
      <c r="AJ22" s="15"/>
      <c r="AK22" s="17"/>
      <c r="AL22" s="63"/>
      <c r="AM22" s="63"/>
      <c r="AN22" s="15"/>
      <c r="AO22" s="16"/>
      <c r="AP22" s="19"/>
      <c r="AQ22" s="63"/>
      <c r="AR22" s="15"/>
      <c r="AS22" s="17"/>
      <c r="AT22" s="63"/>
      <c r="AU22" s="63"/>
      <c r="AV22" s="63"/>
      <c r="AW22" s="65"/>
      <c r="AX22" s="19"/>
      <c r="AY22" s="63"/>
      <c r="AZ22" s="15"/>
      <c r="BA22" s="17"/>
      <c r="BB22" s="63"/>
      <c r="BC22" s="63"/>
      <c r="BD22" s="63"/>
      <c r="BE22" s="65"/>
      <c r="BF22" s="19"/>
      <c r="BG22" s="63"/>
      <c r="BH22" s="15"/>
      <c r="BI22" s="17"/>
      <c r="BJ22" s="63"/>
      <c r="BK22" s="63"/>
      <c r="BL22" s="63"/>
      <c r="BM22" s="65"/>
      <c r="BN22" s="21"/>
      <c r="BO22" s="22"/>
      <c r="BP22" s="23"/>
      <c r="BQ22" s="22"/>
      <c r="BR22" s="23"/>
    </row>
    <row r="23" spans="1:70" ht="15.75" customHeight="1">
      <c r="A23" s="12" t="s">
        <v>20</v>
      </c>
      <c r="B23" s="77" t="s">
        <v>219</v>
      </c>
      <c r="C23" s="14" t="s">
        <v>1</v>
      </c>
      <c r="D23" s="63"/>
      <c r="E23" s="15"/>
      <c r="F23" s="63"/>
      <c r="G23" s="63"/>
      <c r="H23" s="16">
        <v>1</v>
      </c>
      <c r="I23" s="15"/>
      <c r="J23" s="83">
        <f t="shared" si="3"/>
        <v>167</v>
      </c>
      <c r="K23" s="84"/>
      <c r="L23" s="85">
        <v>55</v>
      </c>
      <c r="M23" s="84"/>
      <c r="N23" s="84"/>
      <c r="O23" s="83">
        <f t="shared" si="10"/>
        <v>112</v>
      </c>
      <c r="P23" s="86">
        <f t="shared" si="11"/>
        <v>56</v>
      </c>
      <c r="Q23" s="86">
        <f t="shared" si="11"/>
        <v>56</v>
      </c>
      <c r="R23" s="86"/>
      <c r="S23" s="87"/>
      <c r="T23" s="88">
        <f t="shared" si="5"/>
        <v>95.2</v>
      </c>
      <c r="U23" s="85">
        <f t="shared" si="7"/>
        <v>27.200000000000003</v>
      </c>
      <c r="V23" s="81">
        <f t="shared" si="8"/>
        <v>68</v>
      </c>
      <c r="W23" s="85">
        <v>34</v>
      </c>
      <c r="X23" s="85">
        <v>34</v>
      </c>
      <c r="Y23" s="85"/>
      <c r="Z23" s="89"/>
      <c r="AA23" s="88">
        <f t="shared" si="6"/>
        <v>61.6</v>
      </c>
      <c r="AB23" s="85">
        <f t="shared" si="9"/>
        <v>17.6</v>
      </c>
      <c r="AC23" s="83">
        <f t="shared" si="12"/>
        <v>44</v>
      </c>
      <c r="AD23" s="85">
        <v>22</v>
      </c>
      <c r="AE23" s="85">
        <v>22</v>
      </c>
      <c r="AF23" s="63"/>
      <c r="AG23" s="65"/>
      <c r="AH23" s="19"/>
      <c r="AI23" s="63"/>
      <c r="AJ23" s="15"/>
      <c r="AK23" s="17"/>
      <c r="AL23" s="63"/>
      <c r="AM23" s="63"/>
      <c r="AN23" s="15"/>
      <c r="AO23" s="16"/>
      <c r="AP23" s="19"/>
      <c r="AQ23" s="63"/>
      <c r="AR23" s="15"/>
      <c r="AS23" s="17"/>
      <c r="AT23" s="63"/>
      <c r="AU23" s="63"/>
      <c r="AV23" s="63"/>
      <c r="AW23" s="65"/>
      <c r="AX23" s="19"/>
      <c r="AY23" s="63"/>
      <c r="AZ23" s="15"/>
      <c r="BA23" s="17"/>
      <c r="BB23" s="63"/>
      <c r="BC23" s="63"/>
      <c r="BD23" s="63"/>
      <c r="BE23" s="65"/>
      <c r="BF23" s="19"/>
      <c r="BG23" s="63"/>
      <c r="BH23" s="15"/>
      <c r="BI23" s="17"/>
      <c r="BJ23" s="63"/>
      <c r="BK23" s="63"/>
      <c r="BL23" s="63"/>
      <c r="BM23" s="65"/>
      <c r="BN23" s="21"/>
      <c r="BO23" s="22"/>
      <c r="BP23" s="23"/>
      <c r="BQ23" s="22"/>
      <c r="BR23" s="23"/>
    </row>
    <row r="24" spans="1:70" ht="13.5" customHeight="1">
      <c r="A24" s="12" t="s">
        <v>21</v>
      </c>
      <c r="B24" s="77" t="s">
        <v>17</v>
      </c>
      <c r="C24" s="14" t="s">
        <v>1</v>
      </c>
      <c r="D24" s="63"/>
      <c r="E24" s="15">
        <v>1</v>
      </c>
      <c r="F24" s="63"/>
      <c r="G24" s="63"/>
      <c r="H24" s="16"/>
      <c r="I24" s="15"/>
      <c r="J24" s="83">
        <f t="shared" si="3"/>
        <v>342</v>
      </c>
      <c r="K24" s="84"/>
      <c r="L24" s="85">
        <v>108</v>
      </c>
      <c r="M24" s="84"/>
      <c r="N24" s="84"/>
      <c r="O24" s="83">
        <f t="shared" si="10"/>
        <v>234</v>
      </c>
      <c r="P24" s="86">
        <f t="shared" si="11"/>
        <v>95</v>
      </c>
      <c r="Q24" s="86">
        <f t="shared" si="11"/>
        <v>139</v>
      </c>
      <c r="R24" s="86"/>
      <c r="S24" s="87"/>
      <c r="T24" s="88">
        <f t="shared" si="5"/>
        <v>151</v>
      </c>
      <c r="U24" s="85">
        <v>49</v>
      </c>
      <c r="V24" s="81">
        <f t="shared" si="8"/>
        <v>102</v>
      </c>
      <c r="W24" s="85">
        <v>51</v>
      </c>
      <c r="X24" s="85">
        <v>51</v>
      </c>
      <c r="Y24" s="85"/>
      <c r="Z24" s="89"/>
      <c r="AA24" s="88">
        <f t="shared" si="6"/>
        <v>184.8</v>
      </c>
      <c r="AB24" s="85">
        <f t="shared" si="9"/>
        <v>52.800000000000004</v>
      </c>
      <c r="AC24" s="83">
        <f t="shared" si="12"/>
        <v>132</v>
      </c>
      <c r="AD24" s="85">
        <v>44</v>
      </c>
      <c r="AE24" s="85">
        <v>88</v>
      </c>
      <c r="AF24" s="63"/>
      <c r="AG24" s="65"/>
      <c r="AH24" s="19"/>
      <c r="AI24" s="63"/>
      <c r="AJ24" s="15"/>
      <c r="AK24" s="17"/>
      <c r="AL24" s="63"/>
      <c r="AM24" s="63"/>
      <c r="AN24" s="15"/>
      <c r="AO24" s="16"/>
      <c r="AP24" s="19"/>
      <c r="AQ24" s="63"/>
      <c r="AR24" s="15"/>
      <c r="AS24" s="17"/>
      <c r="AT24" s="63"/>
      <c r="AU24" s="63"/>
      <c r="AV24" s="63"/>
      <c r="AW24" s="65"/>
      <c r="AX24" s="19"/>
      <c r="AY24" s="63"/>
      <c r="AZ24" s="15"/>
      <c r="BA24" s="17"/>
      <c r="BB24" s="63"/>
      <c r="BC24" s="63"/>
      <c r="BD24" s="63"/>
      <c r="BE24" s="65"/>
      <c r="BF24" s="19"/>
      <c r="BG24" s="63"/>
      <c r="BH24" s="15"/>
      <c r="BI24" s="17"/>
      <c r="BJ24" s="63"/>
      <c r="BK24" s="63"/>
      <c r="BL24" s="63"/>
      <c r="BM24" s="65"/>
      <c r="BN24" s="21"/>
      <c r="BO24" s="22"/>
      <c r="BP24" s="23"/>
      <c r="BQ24" s="22"/>
      <c r="BR24" s="23"/>
    </row>
    <row r="25" spans="1:70" s="55" customFormat="1" ht="18.75" customHeight="1">
      <c r="A25" s="72" t="s">
        <v>22</v>
      </c>
      <c r="B25" s="78" t="s">
        <v>223</v>
      </c>
      <c r="C25" s="73"/>
      <c r="D25" s="75"/>
      <c r="E25" s="74">
        <v>2</v>
      </c>
      <c r="F25" s="75"/>
      <c r="G25" s="75"/>
      <c r="H25" s="76"/>
      <c r="I25" s="74"/>
      <c r="J25" s="83">
        <f t="shared" si="3"/>
        <v>123.2</v>
      </c>
      <c r="K25" s="91"/>
      <c r="L25" s="85">
        <f t="shared" si="4"/>
        <v>35.2</v>
      </c>
      <c r="M25" s="91"/>
      <c r="N25" s="91"/>
      <c r="O25" s="83">
        <f t="shared" si="10"/>
        <v>88</v>
      </c>
      <c r="P25" s="86">
        <f>W25+AD25</f>
        <v>44</v>
      </c>
      <c r="Q25" s="86">
        <v>44</v>
      </c>
      <c r="R25" s="93"/>
      <c r="S25" s="94"/>
      <c r="T25" s="88"/>
      <c r="U25" s="85"/>
      <c r="V25" s="81">
        <f t="shared" si="8"/>
        <v>0</v>
      </c>
      <c r="W25" s="92"/>
      <c r="X25" s="92"/>
      <c r="Y25" s="92"/>
      <c r="Z25" s="95"/>
      <c r="AA25" s="88">
        <f t="shared" si="6"/>
        <v>123.2</v>
      </c>
      <c r="AB25" s="85">
        <f t="shared" si="9"/>
        <v>35.2</v>
      </c>
      <c r="AC25" s="83">
        <f t="shared" si="12"/>
        <v>88</v>
      </c>
      <c r="AD25" s="92">
        <v>44</v>
      </c>
      <c r="AE25" s="92">
        <v>44</v>
      </c>
      <c r="AF25" s="66"/>
      <c r="AG25" s="67"/>
      <c r="AH25" s="51"/>
      <c r="AI25" s="66"/>
      <c r="AJ25" s="48"/>
      <c r="AK25" s="50"/>
      <c r="AL25" s="66"/>
      <c r="AM25" s="66"/>
      <c r="AN25" s="48"/>
      <c r="AO25" s="49"/>
      <c r="AP25" s="51"/>
      <c r="AQ25" s="66"/>
      <c r="AR25" s="48"/>
      <c r="AS25" s="50"/>
      <c r="AT25" s="66"/>
      <c r="AU25" s="66"/>
      <c r="AV25" s="66"/>
      <c r="AW25" s="67"/>
      <c r="AX25" s="51"/>
      <c r="AY25" s="66"/>
      <c r="AZ25" s="48"/>
      <c r="BA25" s="50"/>
      <c r="BB25" s="66"/>
      <c r="BC25" s="66"/>
      <c r="BD25" s="66"/>
      <c r="BE25" s="67"/>
      <c r="BF25" s="51"/>
      <c r="BG25" s="66"/>
      <c r="BH25" s="48"/>
      <c r="BI25" s="50"/>
      <c r="BJ25" s="66"/>
      <c r="BK25" s="66"/>
      <c r="BL25" s="66"/>
      <c r="BM25" s="67"/>
      <c r="BN25" s="52"/>
      <c r="BO25" s="53"/>
      <c r="BP25" s="54"/>
      <c r="BQ25" s="53"/>
      <c r="BR25" s="54"/>
    </row>
    <row r="26" spans="1:70" s="55" customFormat="1" ht="13.5" customHeight="1">
      <c r="A26" s="12" t="s">
        <v>23</v>
      </c>
      <c r="B26" s="77" t="s">
        <v>24</v>
      </c>
      <c r="C26" s="14"/>
      <c r="D26" s="63"/>
      <c r="E26" s="15">
        <v>1.2</v>
      </c>
      <c r="F26" s="63"/>
      <c r="G26" s="63"/>
      <c r="H26" s="16"/>
      <c r="I26" s="15"/>
      <c r="J26" s="83">
        <f t="shared" si="3"/>
        <v>170.8</v>
      </c>
      <c r="K26" s="84"/>
      <c r="L26" s="85">
        <f t="shared" si="4"/>
        <v>48.800000000000004</v>
      </c>
      <c r="M26" s="84"/>
      <c r="N26" s="84"/>
      <c r="O26" s="83">
        <f t="shared" si="10"/>
        <v>122</v>
      </c>
      <c r="P26" s="86">
        <f>W26+AD26</f>
        <v>39</v>
      </c>
      <c r="Q26" s="86">
        <f>X26+AE26</f>
        <v>83</v>
      </c>
      <c r="R26" s="86"/>
      <c r="S26" s="87"/>
      <c r="T26" s="88">
        <f t="shared" si="5"/>
        <v>47.6</v>
      </c>
      <c r="U26" s="85">
        <f t="shared" si="7"/>
        <v>13.600000000000001</v>
      </c>
      <c r="V26" s="81">
        <f t="shared" si="8"/>
        <v>34</v>
      </c>
      <c r="W26" s="85">
        <v>17</v>
      </c>
      <c r="X26" s="85">
        <v>17</v>
      </c>
      <c r="Y26" s="85"/>
      <c r="Z26" s="89"/>
      <c r="AA26" s="88">
        <f t="shared" si="6"/>
        <v>123.2</v>
      </c>
      <c r="AB26" s="85">
        <f t="shared" si="9"/>
        <v>35.2</v>
      </c>
      <c r="AC26" s="83">
        <f t="shared" si="12"/>
        <v>88</v>
      </c>
      <c r="AD26" s="85">
        <v>22</v>
      </c>
      <c r="AE26" s="85">
        <v>66</v>
      </c>
      <c r="AF26" s="66"/>
      <c r="AG26" s="67"/>
      <c r="AH26" s="51"/>
      <c r="AI26" s="66"/>
      <c r="AJ26" s="48"/>
      <c r="AK26" s="50"/>
      <c r="AL26" s="66"/>
      <c r="AM26" s="66"/>
      <c r="AN26" s="48"/>
      <c r="AO26" s="49"/>
      <c r="AP26" s="51"/>
      <c r="AQ26" s="66"/>
      <c r="AR26" s="48"/>
      <c r="AS26" s="50"/>
      <c r="AT26" s="66"/>
      <c r="AU26" s="66"/>
      <c r="AV26" s="66"/>
      <c r="AW26" s="67"/>
      <c r="AX26" s="51"/>
      <c r="AY26" s="66"/>
      <c r="AZ26" s="48"/>
      <c r="BA26" s="50"/>
      <c r="BB26" s="66"/>
      <c r="BC26" s="66"/>
      <c r="BD26" s="66"/>
      <c r="BE26" s="67"/>
      <c r="BF26" s="51"/>
      <c r="BG26" s="66"/>
      <c r="BH26" s="48"/>
      <c r="BI26" s="50"/>
      <c r="BJ26" s="66"/>
      <c r="BK26" s="66"/>
      <c r="BL26" s="66"/>
      <c r="BM26" s="67"/>
      <c r="BN26" s="52"/>
      <c r="BO26" s="53"/>
      <c r="BP26" s="54"/>
      <c r="BQ26" s="53"/>
      <c r="BR26" s="54"/>
    </row>
    <row r="27" spans="1:70" ht="23.25" customHeight="1">
      <c r="A27" s="12" t="s">
        <v>25</v>
      </c>
      <c r="B27" s="77" t="s">
        <v>26</v>
      </c>
      <c r="C27" s="14"/>
      <c r="D27" s="63"/>
      <c r="E27" s="15">
        <v>2</v>
      </c>
      <c r="F27" s="63"/>
      <c r="G27" s="63"/>
      <c r="H27" s="16">
        <v>1</v>
      </c>
      <c r="I27" s="15"/>
      <c r="J27" s="83">
        <f t="shared" si="3"/>
        <v>109.2</v>
      </c>
      <c r="K27" s="84"/>
      <c r="L27" s="85">
        <f t="shared" si="4"/>
        <v>31.200000000000003</v>
      </c>
      <c r="M27" s="84"/>
      <c r="N27" s="84"/>
      <c r="O27" s="83">
        <f t="shared" si="10"/>
        <v>78</v>
      </c>
      <c r="P27" s="86">
        <f>W27+AD27</f>
        <v>39</v>
      </c>
      <c r="Q27" s="86">
        <f>X27+AE27</f>
        <v>39</v>
      </c>
      <c r="R27" s="86"/>
      <c r="S27" s="87"/>
      <c r="T27" s="88">
        <f t="shared" si="5"/>
        <v>47.6</v>
      </c>
      <c r="U27" s="85">
        <f t="shared" si="7"/>
        <v>13.600000000000001</v>
      </c>
      <c r="V27" s="81">
        <f t="shared" si="8"/>
        <v>34</v>
      </c>
      <c r="W27" s="85">
        <v>17</v>
      </c>
      <c r="X27" s="85">
        <v>17</v>
      </c>
      <c r="Y27" s="85"/>
      <c r="Z27" s="89"/>
      <c r="AA27" s="88">
        <f t="shared" si="6"/>
        <v>61.6</v>
      </c>
      <c r="AB27" s="85">
        <f t="shared" si="9"/>
        <v>17.6</v>
      </c>
      <c r="AC27" s="83">
        <f t="shared" si="12"/>
        <v>44</v>
      </c>
      <c r="AD27" s="85">
        <v>22</v>
      </c>
      <c r="AE27" s="85">
        <v>22</v>
      </c>
      <c r="AF27" s="63"/>
      <c r="AG27" s="65"/>
      <c r="AH27" s="19"/>
      <c r="AI27" s="63"/>
      <c r="AJ27" s="15"/>
      <c r="AK27" s="17"/>
      <c r="AL27" s="63"/>
      <c r="AM27" s="63"/>
      <c r="AN27" s="15"/>
      <c r="AO27" s="16"/>
      <c r="AP27" s="19"/>
      <c r="AQ27" s="63"/>
      <c r="AR27" s="15"/>
      <c r="AS27" s="17"/>
      <c r="AT27" s="63"/>
      <c r="AU27" s="63"/>
      <c r="AV27" s="63"/>
      <c r="AW27" s="65"/>
      <c r="AX27" s="19"/>
      <c r="AY27" s="63"/>
      <c r="AZ27" s="15"/>
      <c r="BA27" s="17"/>
      <c r="BB27" s="63"/>
      <c r="BC27" s="63"/>
      <c r="BD27" s="63"/>
      <c r="BE27" s="65"/>
      <c r="BF27" s="19"/>
      <c r="BG27" s="63"/>
      <c r="BH27" s="15"/>
      <c r="BI27" s="17"/>
      <c r="BJ27" s="63"/>
      <c r="BK27" s="63"/>
      <c r="BL27" s="63"/>
      <c r="BM27" s="65"/>
      <c r="BN27" s="21"/>
      <c r="BO27" s="22"/>
      <c r="BP27" s="23"/>
      <c r="BQ27" s="22"/>
      <c r="BR27" s="23"/>
    </row>
    <row r="28" spans="1:70" ht="14.25" customHeight="1">
      <c r="A28" s="80" t="s">
        <v>220</v>
      </c>
      <c r="B28" s="107" t="s">
        <v>222</v>
      </c>
      <c r="C28" s="14"/>
      <c r="D28" s="106"/>
      <c r="E28" s="14">
        <v>2</v>
      </c>
      <c r="F28" s="106"/>
      <c r="G28" s="106"/>
      <c r="H28" s="14"/>
      <c r="I28" s="15"/>
      <c r="J28" s="83">
        <f t="shared" si="3"/>
        <v>61.6</v>
      </c>
      <c r="K28" s="84"/>
      <c r="L28" s="85">
        <f t="shared" si="4"/>
        <v>17.6</v>
      </c>
      <c r="M28" s="108"/>
      <c r="N28" s="108"/>
      <c r="O28" s="109">
        <v>44</v>
      </c>
      <c r="P28" s="108">
        <v>22</v>
      </c>
      <c r="Q28" s="108">
        <v>22</v>
      </c>
      <c r="R28" s="106"/>
      <c r="S28" s="106"/>
      <c r="T28" s="88"/>
      <c r="U28" s="85"/>
      <c r="V28" s="81"/>
      <c r="W28" s="108"/>
      <c r="X28" s="108"/>
      <c r="Y28" s="106"/>
      <c r="Z28" s="106"/>
      <c r="AA28" s="88">
        <f t="shared" si="6"/>
        <v>61.6</v>
      </c>
      <c r="AB28" s="110">
        <f t="shared" si="9"/>
        <v>17.6</v>
      </c>
      <c r="AC28" s="109">
        <f t="shared" si="12"/>
        <v>44</v>
      </c>
      <c r="AD28" s="108">
        <v>22</v>
      </c>
      <c r="AE28" s="108">
        <v>22</v>
      </c>
      <c r="AF28" s="63"/>
      <c r="AG28" s="65"/>
      <c r="AH28" s="19"/>
      <c r="AI28" s="63"/>
      <c r="AJ28" s="15"/>
      <c r="AK28" s="17"/>
      <c r="AL28" s="63"/>
      <c r="AM28" s="63"/>
      <c r="AN28" s="15"/>
      <c r="AO28" s="16"/>
      <c r="AP28" s="19"/>
      <c r="AQ28" s="63"/>
      <c r="AR28" s="15"/>
      <c r="AS28" s="17"/>
      <c r="AT28" s="63"/>
      <c r="AU28" s="63"/>
      <c r="AV28" s="63"/>
      <c r="AW28" s="65"/>
      <c r="AX28" s="19"/>
      <c r="AY28" s="63"/>
      <c r="AZ28" s="15"/>
      <c r="BA28" s="17"/>
      <c r="BB28" s="63"/>
      <c r="BC28" s="63"/>
      <c r="BD28" s="63"/>
      <c r="BE28" s="65"/>
      <c r="BF28" s="19"/>
      <c r="BG28" s="63"/>
      <c r="BH28" s="15"/>
      <c r="BI28" s="17"/>
      <c r="BJ28" s="63"/>
      <c r="BK28" s="63"/>
      <c r="BL28" s="63"/>
      <c r="BM28" s="65"/>
      <c r="BN28" s="21"/>
      <c r="BO28" s="22"/>
      <c r="BP28" s="23"/>
      <c r="BQ28" s="22"/>
      <c r="BR28" s="23"/>
    </row>
    <row r="29" spans="1:70" ht="0.75" customHeight="1" thickBot="1">
      <c r="A29" s="2"/>
      <c r="B29" s="5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13.5" customHeight="1" thickBot="1">
      <c r="A30" s="5" t="s">
        <v>27</v>
      </c>
      <c r="B30" s="56" t="s">
        <v>28</v>
      </c>
      <c r="C30" s="7" t="s">
        <v>2</v>
      </c>
      <c r="D30" s="5"/>
      <c r="E30" s="5" t="s">
        <v>2</v>
      </c>
      <c r="F30" s="5"/>
      <c r="G30" s="5"/>
      <c r="H30" s="8"/>
      <c r="I30" s="5"/>
      <c r="J30" s="96">
        <f>SUM(J31:J33)</f>
        <v>453</v>
      </c>
      <c r="K30" s="96"/>
      <c r="L30" s="96">
        <f aca="true" t="shared" si="13" ref="L30:AE30">SUM(L31:L33)</f>
        <v>151</v>
      </c>
      <c r="M30" s="96">
        <f t="shared" si="13"/>
        <v>0</v>
      </c>
      <c r="N30" s="96">
        <f t="shared" si="13"/>
        <v>0</v>
      </c>
      <c r="O30" s="96">
        <f t="shared" si="13"/>
        <v>302</v>
      </c>
      <c r="P30" s="96">
        <f t="shared" si="13"/>
        <v>129</v>
      </c>
      <c r="Q30" s="96">
        <f t="shared" si="13"/>
        <v>173</v>
      </c>
      <c r="R30" s="96">
        <f t="shared" si="13"/>
        <v>0</v>
      </c>
      <c r="S30" s="96">
        <f t="shared" si="13"/>
        <v>0</v>
      </c>
      <c r="T30" s="96">
        <f t="shared" si="13"/>
        <v>255</v>
      </c>
      <c r="U30" s="96">
        <f t="shared" si="13"/>
        <v>85</v>
      </c>
      <c r="V30" s="96">
        <f t="shared" si="13"/>
        <v>170</v>
      </c>
      <c r="W30" s="96">
        <f t="shared" si="13"/>
        <v>85</v>
      </c>
      <c r="X30" s="96">
        <f t="shared" si="13"/>
        <v>85</v>
      </c>
      <c r="Y30" s="96">
        <f t="shared" si="13"/>
        <v>0</v>
      </c>
      <c r="Z30" s="96">
        <f t="shared" si="13"/>
        <v>0</v>
      </c>
      <c r="AA30" s="96">
        <f t="shared" si="13"/>
        <v>198</v>
      </c>
      <c r="AB30" s="96">
        <f t="shared" si="13"/>
        <v>66</v>
      </c>
      <c r="AC30" s="96">
        <f t="shared" si="13"/>
        <v>132</v>
      </c>
      <c r="AD30" s="96">
        <f t="shared" si="13"/>
        <v>44</v>
      </c>
      <c r="AE30" s="96">
        <f t="shared" si="13"/>
        <v>88</v>
      </c>
      <c r="AF30" s="5"/>
      <c r="AG30" s="8"/>
      <c r="AH30" s="7"/>
      <c r="AI30" s="5"/>
      <c r="AJ30" s="5"/>
      <c r="AK30" s="5"/>
      <c r="AL30" s="5"/>
      <c r="AM30" s="5"/>
      <c r="AN30" s="5"/>
      <c r="AO30" s="8"/>
      <c r="AP30" s="7"/>
      <c r="AQ30" s="5"/>
      <c r="AR30" s="5"/>
      <c r="AS30" s="5"/>
      <c r="AT30" s="5"/>
      <c r="AU30" s="5"/>
      <c r="AV30" s="5"/>
      <c r="AW30" s="8"/>
      <c r="AX30" s="7"/>
      <c r="AY30" s="5"/>
      <c r="AZ30" s="5"/>
      <c r="BA30" s="5"/>
      <c r="BB30" s="5"/>
      <c r="BC30" s="5"/>
      <c r="BD30" s="5"/>
      <c r="BE30" s="8"/>
      <c r="BF30" s="7"/>
      <c r="BG30" s="5"/>
      <c r="BH30" s="5"/>
      <c r="BI30" s="5"/>
      <c r="BJ30" s="5"/>
      <c r="BK30" s="5"/>
      <c r="BL30" s="5"/>
      <c r="BM30" s="8"/>
      <c r="BN30" s="9"/>
      <c r="BO30" s="10"/>
      <c r="BP30" s="11"/>
      <c r="BQ30" s="10"/>
      <c r="BR30" s="11"/>
    </row>
    <row r="31" spans="1:70" ht="13.5" customHeight="1">
      <c r="A31" s="12" t="s">
        <v>29</v>
      </c>
      <c r="B31" s="77" t="s">
        <v>19</v>
      </c>
      <c r="C31" s="14"/>
      <c r="D31" s="63"/>
      <c r="E31" s="15" t="s">
        <v>1</v>
      </c>
      <c r="F31" s="63"/>
      <c r="G31" s="63"/>
      <c r="H31" s="16" t="s">
        <v>0</v>
      </c>
      <c r="I31" s="15"/>
      <c r="J31" s="83">
        <f>L31+O31</f>
        <v>168</v>
      </c>
      <c r="K31" s="84"/>
      <c r="L31" s="85">
        <f>O31*50%</f>
        <v>56</v>
      </c>
      <c r="M31" s="84"/>
      <c r="N31" s="84"/>
      <c r="O31" s="83">
        <f>P31+Q31</f>
        <v>112</v>
      </c>
      <c r="P31" s="86">
        <f>W31+AD31</f>
        <v>34</v>
      </c>
      <c r="Q31" s="86">
        <f>X31+AE31</f>
        <v>78</v>
      </c>
      <c r="R31" s="86"/>
      <c r="S31" s="87"/>
      <c r="T31" s="88">
        <f>U31+V31</f>
        <v>102</v>
      </c>
      <c r="U31" s="85">
        <f>V31*50%</f>
        <v>34</v>
      </c>
      <c r="V31" s="83">
        <f>W31+X31</f>
        <v>68</v>
      </c>
      <c r="W31" s="85">
        <v>34</v>
      </c>
      <c r="X31" s="85">
        <v>34</v>
      </c>
      <c r="Y31" s="85"/>
      <c r="Z31" s="89"/>
      <c r="AA31" s="88">
        <f>AB31+AC31</f>
        <v>66</v>
      </c>
      <c r="AB31" s="85">
        <f>AC31*50%</f>
        <v>22</v>
      </c>
      <c r="AC31" s="83">
        <f>AD31+AE31</f>
        <v>44</v>
      </c>
      <c r="AD31" s="85"/>
      <c r="AE31" s="85">
        <v>44</v>
      </c>
      <c r="AF31" s="63"/>
      <c r="AG31" s="65"/>
      <c r="AH31" s="19"/>
      <c r="AI31" s="63"/>
      <c r="AJ31" s="15"/>
      <c r="AK31" s="17"/>
      <c r="AL31" s="63"/>
      <c r="AM31" s="63"/>
      <c r="AN31" s="15"/>
      <c r="AO31" s="16"/>
      <c r="AP31" s="19"/>
      <c r="AQ31" s="63"/>
      <c r="AR31" s="15"/>
      <c r="AS31" s="17"/>
      <c r="AT31" s="63"/>
      <c r="AU31" s="63"/>
      <c r="AV31" s="63"/>
      <c r="AW31" s="65"/>
      <c r="AX31" s="19"/>
      <c r="AY31" s="63"/>
      <c r="AZ31" s="15"/>
      <c r="BA31" s="17"/>
      <c r="BB31" s="63"/>
      <c r="BC31" s="63"/>
      <c r="BD31" s="63"/>
      <c r="BE31" s="65"/>
      <c r="BF31" s="19"/>
      <c r="BG31" s="63"/>
      <c r="BH31" s="15"/>
      <c r="BI31" s="17"/>
      <c r="BJ31" s="63"/>
      <c r="BK31" s="63"/>
      <c r="BL31" s="63"/>
      <c r="BM31" s="65"/>
      <c r="BN31" s="21"/>
      <c r="BO31" s="22"/>
      <c r="BP31" s="23"/>
      <c r="BQ31" s="22"/>
      <c r="BR31" s="23"/>
    </row>
    <row r="32" spans="1:70" ht="13.5" customHeight="1">
      <c r="A32" s="12" t="s">
        <v>31</v>
      </c>
      <c r="B32" s="78" t="s">
        <v>218</v>
      </c>
      <c r="C32" s="14"/>
      <c r="D32" s="97"/>
      <c r="E32" s="14">
        <v>2</v>
      </c>
      <c r="F32" s="75"/>
      <c r="G32" s="75"/>
      <c r="H32" s="14">
        <v>1</v>
      </c>
      <c r="I32" s="15"/>
      <c r="J32" s="83">
        <f>L32+O32</f>
        <v>183</v>
      </c>
      <c r="K32" s="84"/>
      <c r="L32" s="85">
        <f>O32*50%</f>
        <v>61</v>
      </c>
      <c r="M32" s="90"/>
      <c r="N32" s="90"/>
      <c r="O32" s="83">
        <f>P32+Q32</f>
        <v>122</v>
      </c>
      <c r="P32" s="86">
        <f>W32+AD32</f>
        <v>61</v>
      </c>
      <c r="Q32" s="86">
        <f>X32+AE32</f>
        <v>61</v>
      </c>
      <c r="R32" s="93"/>
      <c r="S32" s="94"/>
      <c r="T32" s="88">
        <f>U32+V32</f>
        <v>51</v>
      </c>
      <c r="U32" s="85">
        <f>V32*50%</f>
        <v>17</v>
      </c>
      <c r="V32" s="83">
        <f>W32+X32</f>
        <v>34</v>
      </c>
      <c r="W32" s="92">
        <v>17</v>
      </c>
      <c r="X32" s="92">
        <v>17</v>
      </c>
      <c r="Y32" s="92"/>
      <c r="Z32" s="95"/>
      <c r="AA32" s="88">
        <f>AB32+AC32</f>
        <v>132</v>
      </c>
      <c r="AB32" s="85">
        <f>AC32*50%</f>
        <v>44</v>
      </c>
      <c r="AC32" s="83">
        <f>AD32+AE32</f>
        <v>88</v>
      </c>
      <c r="AD32" s="92">
        <v>44</v>
      </c>
      <c r="AE32" s="92">
        <v>44</v>
      </c>
      <c r="AF32" s="63"/>
      <c r="AG32" s="65"/>
      <c r="AH32" s="19"/>
      <c r="AI32" s="63"/>
      <c r="AJ32" s="15"/>
      <c r="AK32" s="17"/>
      <c r="AL32" s="63"/>
      <c r="AM32" s="63"/>
      <c r="AN32" s="15"/>
      <c r="AO32" s="16"/>
      <c r="AP32" s="19"/>
      <c r="AQ32" s="63"/>
      <c r="AR32" s="15"/>
      <c r="AS32" s="17"/>
      <c r="AT32" s="63"/>
      <c r="AU32" s="63"/>
      <c r="AV32" s="63"/>
      <c r="AW32" s="65"/>
      <c r="AX32" s="19"/>
      <c r="AY32" s="63"/>
      <c r="AZ32" s="15"/>
      <c r="BA32" s="17"/>
      <c r="BB32" s="63"/>
      <c r="BC32" s="63"/>
      <c r="BD32" s="63"/>
      <c r="BE32" s="65"/>
      <c r="BF32" s="19"/>
      <c r="BG32" s="63"/>
      <c r="BH32" s="15"/>
      <c r="BI32" s="17"/>
      <c r="BJ32" s="63"/>
      <c r="BK32" s="63"/>
      <c r="BL32" s="63"/>
      <c r="BM32" s="65"/>
      <c r="BN32" s="21"/>
      <c r="BO32" s="22"/>
      <c r="BP32" s="23"/>
      <c r="BQ32" s="22"/>
      <c r="BR32" s="23"/>
    </row>
    <row r="33" spans="1:70" ht="13.5" customHeight="1">
      <c r="A33" s="12" t="s">
        <v>33</v>
      </c>
      <c r="B33" s="77" t="s">
        <v>221</v>
      </c>
      <c r="C33" s="14"/>
      <c r="D33" s="63"/>
      <c r="E33" s="15" t="s">
        <v>0</v>
      </c>
      <c r="F33" s="63"/>
      <c r="G33" s="63"/>
      <c r="H33" s="16"/>
      <c r="I33" s="15"/>
      <c r="J33" s="83">
        <f>L33+O33</f>
        <v>102</v>
      </c>
      <c r="K33" s="15"/>
      <c r="L33" s="85">
        <f>O33*50%</f>
        <v>34</v>
      </c>
      <c r="M33" s="15"/>
      <c r="N33" s="15"/>
      <c r="O33" s="17">
        <v>68</v>
      </c>
      <c r="P33" s="61">
        <v>34</v>
      </c>
      <c r="Q33" s="61">
        <v>34</v>
      </c>
      <c r="R33" s="61"/>
      <c r="S33" s="62"/>
      <c r="T33" s="88">
        <f>U33+V33</f>
        <v>102</v>
      </c>
      <c r="U33" s="85">
        <f>V33*50%</f>
        <v>34</v>
      </c>
      <c r="V33" s="83">
        <f>W33+X33</f>
        <v>68</v>
      </c>
      <c r="W33" s="64">
        <v>34</v>
      </c>
      <c r="X33" s="63">
        <v>34</v>
      </c>
      <c r="Y33" s="63"/>
      <c r="Z33" s="65"/>
      <c r="AA33" s="88"/>
      <c r="AB33" s="85"/>
      <c r="AC33" s="17"/>
      <c r="AD33" s="64"/>
      <c r="AE33" s="63"/>
      <c r="AF33" s="63"/>
      <c r="AG33" s="65"/>
      <c r="AH33" s="19"/>
      <c r="AI33" s="63"/>
      <c r="AJ33" s="15"/>
      <c r="AK33" s="17"/>
      <c r="AL33" s="63"/>
      <c r="AM33" s="63"/>
      <c r="AN33" s="15"/>
      <c r="AO33" s="16"/>
      <c r="AP33" s="19"/>
      <c r="AQ33" s="63"/>
      <c r="AR33" s="15"/>
      <c r="AS33" s="17"/>
      <c r="AT33" s="63"/>
      <c r="AU33" s="63"/>
      <c r="AV33" s="63"/>
      <c r="AW33" s="65"/>
      <c r="AX33" s="19"/>
      <c r="AY33" s="63"/>
      <c r="AZ33" s="15"/>
      <c r="BA33" s="17"/>
      <c r="BB33" s="63"/>
      <c r="BC33" s="63"/>
      <c r="BD33" s="63"/>
      <c r="BE33" s="65"/>
      <c r="BF33" s="19"/>
      <c r="BG33" s="63"/>
      <c r="BH33" s="15"/>
      <c r="BI33" s="17"/>
      <c r="BJ33" s="63"/>
      <c r="BK33" s="63"/>
      <c r="BL33" s="63"/>
      <c r="BM33" s="65"/>
      <c r="BN33" s="21"/>
      <c r="BO33" s="22"/>
      <c r="BP33" s="23"/>
      <c r="BQ33" s="22"/>
      <c r="BR33" s="23"/>
    </row>
    <row r="34" spans="1:70" ht="3.75" customHeight="1">
      <c r="A34" s="2"/>
      <c r="B34" s="5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3.75" customHeight="1" thickBot="1">
      <c r="A35" s="2"/>
      <c r="B35" s="5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4" t="s">
        <v>177</v>
      </c>
      <c r="BP35" s="4" t="s">
        <v>178</v>
      </c>
      <c r="BQ35" s="4" t="s">
        <v>177</v>
      </c>
      <c r="BR35" s="4" t="s">
        <v>178</v>
      </c>
    </row>
    <row r="36" spans="1:70" ht="21" customHeight="1" thickBot="1">
      <c r="A36" s="5" t="s">
        <v>179</v>
      </c>
      <c r="B36" s="56" t="s">
        <v>180</v>
      </c>
      <c r="C36" s="7">
        <v>16</v>
      </c>
      <c r="D36" s="5">
        <v>7</v>
      </c>
      <c r="E36" s="5">
        <v>17</v>
      </c>
      <c r="F36" s="5"/>
      <c r="G36" s="5"/>
      <c r="H36" s="8">
        <v>8</v>
      </c>
      <c r="I36" s="5"/>
      <c r="J36" s="133">
        <f>J38+J45+J49</f>
        <v>3294</v>
      </c>
      <c r="K36" s="133">
        <f aca="true" t="shared" si="14" ref="K36:BN36">K38+K45+K49</f>
        <v>0</v>
      </c>
      <c r="L36" s="133">
        <f t="shared" si="14"/>
        <v>1157</v>
      </c>
      <c r="M36" s="133">
        <f t="shared" si="14"/>
        <v>0</v>
      </c>
      <c r="N36" s="133">
        <f t="shared" si="14"/>
        <v>0</v>
      </c>
      <c r="O36" s="133">
        <f t="shared" si="14"/>
        <v>2196</v>
      </c>
      <c r="P36" s="133">
        <f t="shared" si="14"/>
        <v>905</v>
      </c>
      <c r="Q36" s="133">
        <f t="shared" si="14"/>
        <v>1385</v>
      </c>
      <c r="R36" s="133">
        <f t="shared" si="14"/>
        <v>0</v>
      </c>
      <c r="S36" s="133">
        <f t="shared" si="14"/>
        <v>20</v>
      </c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>
        <f t="shared" si="14"/>
        <v>919</v>
      </c>
      <c r="AI36" s="133">
        <f t="shared" si="14"/>
        <v>316</v>
      </c>
      <c r="AJ36" s="133">
        <f t="shared" si="14"/>
        <v>0</v>
      </c>
      <c r="AK36" s="133">
        <f t="shared" si="14"/>
        <v>603</v>
      </c>
      <c r="AL36" s="133">
        <f t="shared" si="14"/>
        <v>236</v>
      </c>
      <c r="AM36" s="133">
        <f t="shared" si="14"/>
        <v>367</v>
      </c>
      <c r="AN36" s="133">
        <f t="shared" si="14"/>
        <v>0</v>
      </c>
      <c r="AO36" s="133">
        <f t="shared" si="14"/>
        <v>0</v>
      </c>
      <c r="AP36" s="133">
        <f t="shared" si="14"/>
        <v>1035.5</v>
      </c>
      <c r="AQ36" s="133">
        <f t="shared" si="14"/>
        <v>354.5</v>
      </c>
      <c r="AR36" s="133">
        <f t="shared" si="14"/>
        <v>0</v>
      </c>
      <c r="AS36" s="133">
        <f t="shared" si="14"/>
        <v>681</v>
      </c>
      <c r="AT36" s="133">
        <f t="shared" si="14"/>
        <v>273</v>
      </c>
      <c r="AU36" s="133">
        <f t="shared" si="14"/>
        <v>408</v>
      </c>
      <c r="AV36" s="133">
        <f t="shared" si="14"/>
        <v>0</v>
      </c>
      <c r="AW36" s="133">
        <f t="shared" si="14"/>
        <v>0</v>
      </c>
      <c r="AX36" s="133">
        <f t="shared" si="14"/>
        <v>835</v>
      </c>
      <c r="AY36" s="133">
        <f t="shared" si="14"/>
        <v>283</v>
      </c>
      <c r="AZ36" s="133">
        <f t="shared" si="14"/>
        <v>0</v>
      </c>
      <c r="BA36" s="133">
        <f t="shared" si="14"/>
        <v>552</v>
      </c>
      <c r="BB36" s="133">
        <f t="shared" si="14"/>
        <v>214</v>
      </c>
      <c r="BC36" s="133">
        <f t="shared" si="14"/>
        <v>318</v>
      </c>
      <c r="BD36" s="133">
        <f t="shared" si="14"/>
        <v>0</v>
      </c>
      <c r="BE36" s="133">
        <f t="shared" si="14"/>
        <v>20</v>
      </c>
      <c r="BF36" s="133">
        <f t="shared" si="14"/>
        <v>565</v>
      </c>
      <c r="BG36" s="133">
        <f t="shared" si="14"/>
        <v>193</v>
      </c>
      <c r="BH36" s="133">
        <f t="shared" si="14"/>
        <v>0</v>
      </c>
      <c r="BI36" s="133">
        <f t="shared" si="14"/>
        <v>372</v>
      </c>
      <c r="BJ36" s="133">
        <f t="shared" si="14"/>
        <v>131</v>
      </c>
      <c r="BK36" s="133">
        <f t="shared" si="14"/>
        <v>241</v>
      </c>
      <c r="BL36" s="133">
        <f t="shared" si="14"/>
        <v>0</v>
      </c>
      <c r="BM36" s="133">
        <f t="shared" si="14"/>
        <v>0</v>
      </c>
      <c r="BN36" s="133">
        <f t="shared" si="14"/>
        <v>0</v>
      </c>
      <c r="BO36" s="133">
        <f>BO38+BO45+BO49</f>
        <v>2268</v>
      </c>
      <c r="BP36" s="133">
        <f>BP38+BP45+BP49</f>
        <v>1206</v>
      </c>
      <c r="BQ36" s="133">
        <f>BQ38+BQ45+BQ49</f>
        <v>1512</v>
      </c>
      <c r="BR36" s="133">
        <f>BR38+BR45+BR49</f>
        <v>811</v>
      </c>
    </row>
    <row r="37" spans="1:70" ht="3.75" customHeight="1" thickBot="1">
      <c r="A37" s="2"/>
      <c r="B37" s="5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21" customHeight="1" thickBot="1">
      <c r="A38" s="5" t="s">
        <v>35</v>
      </c>
      <c r="B38" s="56" t="s">
        <v>36</v>
      </c>
      <c r="C38" s="7"/>
      <c r="D38" s="5">
        <v>5</v>
      </c>
      <c r="E38" s="5">
        <v>4</v>
      </c>
      <c r="F38" s="5"/>
      <c r="G38" s="5"/>
      <c r="H38" s="8">
        <v>2</v>
      </c>
      <c r="I38" s="5"/>
      <c r="J38" s="96">
        <f aca="true" t="shared" si="15" ref="J38:O38">SUM(J39:J43)</f>
        <v>643</v>
      </c>
      <c r="K38" s="96">
        <f t="shared" si="15"/>
        <v>0</v>
      </c>
      <c r="L38" s="96">
        <f t="shared" si="15"/>
        <v>236</v>
      </c>
      <c r="M38" s="96">
        <f t="shared" si="15"/>
        <v>0</v>
      </c>
      <c r="N38" s="96">
        <f t="shared" si="15"/>
        <v>0</v>
      </c>
      <c r="O38" s="96">
        <f t="shared" si="15"/>
        <v>407</v>
      </c>
      <c r="P38" s="96">
        <f aca="true" t="shared" si="16" ref="P38:BK38">SUM(P39:P43)</f>
        <v>80</v>
      </c>
      <c r="Q38" s="96">
        <f t="shared" si="16"/>
        <v>327</v>
      </c>
      <c r="R38" s="96">
        <f t="shared" si="16"/>
        <v>0</v>
      </c>
      <c r="S38" s="96">
        <f t="shared" si="16"/>
        <v>0</v>
      </c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>
        <f t="shared" si="16"/>
        <v>328</v>
      </c>
      <c r="AI38" s="96">
        <f t="shared" si="16"/>
        <v>120</v>
      </c>
      <c r="AJ38" s="96">
        <f t="shared" si="16"/>
        <v>0</v>
      </c>
      <c r="AK38" s="96">
        <f t="shared" si="16"/>
        <v>208</v>
      </c>
      <c r="AL38" s="96">
        <f t="shared" si="16"/>
        <v>80</v>
      </c>
      <c r="AM38" s="96">
        <f t="shared" si="16"/>
        <v>128</v>
      </c>
      <c r="AN38" s="96"/>
      <c r="AO38" s="96"/>
      <c r="AP38" s="96">
        <f t="shared" si="16"/>
        <v>161.5</v>
      </c>
      <c r="AQ38" s="96">
        <f t="shared" si="16"/>
        <v>66.5</v>
      </c>
      <c r="AR38" s="96">
        <f t="shared" si="16"/>
        <v>0</v>
      </c>
      <c r="AS38" s="96">
        <f t="shared" si="16"/>
        <v>95</v>
      </c>
      <c r="AT38" s="96">
        <f t="shared" si="16"/>
        <v>0</v>
      </c>
      <c r="AU38" s="96">
        <f t="shared" si="16"/>
        <v>95</v>
      </c>
      <c r="AV38" s="96">
        <f t="shared" si="16"/>
        <v>0</v>
      </c>
      <c r="AW38" s="96">
        <f t="shared" si="16"/>
        <v>0</v>
      </c>
      <c r="AX38" s="96">
        <f t="shared" si="16"/>
        <v>105</v>
      </c>
      <c r="AY38" s="96">
        <f t="shared" si="16"/>
        <v>45</v>
      </c>
      <c r="AZ38" s="96">
        <f t="shared" si="16"/>
        <v>0</v>
      </c>
      <c r="BA38" s="96">
        <f t="shared" si="16"/>
        <v>60</v>
      </c>
      <c r="BB38" s="96">
        <f t="shared" si="16"/>
        <v>0</v>
      </c>
      <c r="BC38" s="96">
        <f t="shared" si="16"/>
        <v>60</v>
      </c>
      <c r="BD38" s="96">
        <f t="shared" si="16"/>
        <v>0</v>
      </c>
      <c r="BE38" s="96">
        <f t="shared" si="16"/>
        <v>0</v>
      </c>
      <c r="BF38" s="96">
        <f t="shared" si="16"/>
        <v>77</v>
      </c>
      <c r="BG38" s="96">
        <f t="shared" si="16"/>
        <v>33</v>
      </c>
      <c r="BH38" s="96">
        <f t="shared" si="16"/>
        <v>0</v>
      </c>
      <c r="BI38" s="96">
        <f t="shared" si="16"/>
        <v>44</v>
      </c>
      <c r="BJ38" s="96">
        <f t="shared" si="16"/>
        <v>0</v>
      </c>
      <c r="BK38" s="96">
        <f t="shared" si="16"/>
        <v>44</v>
      </c>
      <c r="BL38" s="7"/>
      <c r="BM38" s="8"/>
      <c r="BN38" s="9"/>
      <c r="BO38" s="7">
        <f>SUM(BO39:BO43)</f>
        <v>510</v>
      </c>
      <c r="BP38" s="7">
        <f>SUM(BP39:BP43)</f>
        <v>133</v>
      </c>
      <c r="BQ38" s="7">
        <f>SUM(BQ39:BQ43)</f>
        <v>340</v>
      </c>
      <c r="BR38" s="7">
        <f>SUM(BR39:BR43)</f>
        <v>67</v>
      </c>
    </row>
    <row r="39" spans="1:70" ht="13.5" customHeight="1">
      <c r="A39" s="12" t="s">
        <v>38</v>
      </c>
      <c r="B39" s="77" t="s">
        <v>39</v>
      </c>
      <c r="C39" s="14"/>
      <c r="D39" s="15"/>
      <c r="E39" s="15">
        <v>3</v>
      </c>
      <c r="F39" s="63"/>
      <c r="G39" s="63"/>
      <c r="H39" s="16"/>
      <c r="I39" s="15"/>
      <c r="J39" s="83">
        <f>SUM(L39:O39)</f>
        <v>72</v>
      </c>
      <c r="K39" s="84"/>
      <c r="L39" s="85">
        <v>24</v>
      </c>
      <c r="M39" s="84"/>
      <c r="N39" s="84"/>
      <c r="O39" s="83">
        <f aca="true" t="shared" si="17" ref="O39:Q43">AK39+AS39+BA39+BI39</f>
        <v>48</v>
      </c>
      <c r="P39" s="86">
        <f t="shared" si="17"/>
        <v>32</v>
      </c>
      <c r="Q39" s="86">
        <f t="shared" si="17"/>
        <v>16</v>
      </c>
      <c r="R39" s="86"/>
      <c r="S39" s="87"/>
      <c r="T39" s="88"/>
      <c r="U39" s="85"/>
      <c r="V39" s="83"/>
      <c r="W39" s="85"/>
      <c r="X39" s="85"/>
      <c r="Y39" s="85"/>
      <c r="Z39" s="89"/>
      <c r="AA39" s="88"/>
      <c r="AB39" s="85"/>
      <c r="AC39" s="83"/>
      <c r="AD39" s="85"/>
      <c r="AE39" s="85"/>
      <c r="AF39" s="85"/>
      <c r="AG39" s="89"/>
      <c r="AH39" s="88">
        <f>AI39+AK39</f>
        <v>72</v>
      </c>
      <c r="AI39" s="85">
        <f>AK39*50%</f>
        <v>24</v>
      </c>
      <c r="AJ39" s="84"/>
      <c r="AK39" s="83">
        <v>48</v>
      </c>
      <c r="AL39" s="85">
        <v>32</v>
      </c>
      <c r="AM39" s="85">
        <v>16</v>
      </c>
      <c r="AN39" s="84"/>
      <c r="AO39" s="112"/>
      <c r="AP39" s="88"/>
      <c r="AQ39" s="85"/>
      <c r="AR39" s="84"/>
      <c r="AS39" s="83"/>
      <c r="AT39" s="85"/>
      <c r="AU39" s="85"/>
      <c r="AV39" s="85"/>
      <c r="AW39" s="89"/>
      <c r="AX39" s="88"/>
      <c r="AY39" s="85"/>
      <c r="AZ39" s="84"/>
      <c r="BA39" s="83"/>
      <c r="BB39" s="85"/>
      <c r="BC39" s="85"/>
      <c r="BD39" s="85"/>
      <c r="BE39" s="89"/>
      <c r="BF39" s="88"/>
      <c r="BG39" s="85"/>
      <c r="BH39" s="84"/>
      <c r="BI39" s="83"/>
      <c r="BJ39" s="85"/>
      <c r="BK39" s="85"/>
      <c r="BL39" s="63"/>
      <c r="BM39" s="65"/>
      <c r="BN39" s="21"/>
      <c r="BO39" s="19">
        <v>62</v>
      </c>
      <c r="BP39" s="65">
        <v>10</v>
      </c>
      <c r="BQ39" s="19">
        <v>48</v>
      </c>
      <c r="BR39" s="65"/>
    </row>
    <row r="40" spans="1:70" ht="13.5" customHeight="1">
      <c r="A40" s="12" t="s">
        <v>40</v>
      </c>
      <c r="B40" s="77" t="s">
        <v>34</v>
      </c>
      <c r="C40" s="14"/>
      <c r="D40" s="15"/>
      <c r="E40" s="15">
        <v>3</v>
      </c>
      <c r="F40" s="63"/>
      <c r="G40" s="63"/>
      <c r="H40" s="16"/>
      <c r="I40" s="15"/>
      <c r="J40" s="83">
        <f>SUM(L40:O40)</f>
        <v>72</v>
      </c>
      <c r="K40" s="84"/>
      <c r="L40" s="85">
        <v>24</v>
      </c>
      <c r="M40" s="84"/>
      <c r="N40" s="84"/>
      <c r="O40" s="83">
        <f t="shared" si="17"/>
        <v>48</v>
      </c>
      <c r="P40" s="86">
        <f t="shared" si="17"/>
        <v>32</v>
      </c>
      <c r="Q40" s="86">
        <f t="shared" si="17"/>
        <v>16</v>
      </c>
      <c r="R40" s="86"/>
      <c r="S40" s="87"/>
      <c r="T40" s="88"/>
      <c r="U40" s="85"/>
      <c r="V40" s="83"/>
      <c r="W40" s="85"/>
      <c r="X40" s="85"/>
      <c r="Y40" s="85"/>
      <c r="Z40" s="89"/>
      <c r="AA40" s="88"/>
      <c r="AB40" s="85"/>
      <c r="AC40" s="83"/>
      <c r="AD40" s="85"/>
      <c r="AE40" s="85"/>
      <c r="AF40" s="85"/>
      <c r="AG40" s="89"/>
      <c r="AH40" s="88">
        <f>AI40+AK40</f>
        <v>72</v>
      </c>
      <c r="AI40" s="85">
        <f>AK40*50%</f>
        <v>24</v>
      </c>
      <c r="AJ40" s="84"/>
      <c r="AK40" s="83">
        <v>48</v>
      </c>
      <c r="AL40" s="85">
        <v>32</v>
      </c>
      <c r="AM40" s="85">
        <v>16</v>
      </c>
      <c r="AN40" s="84"/>
      <c r="AO40" s="112"/>
      <c r="AP40" s="88"/>
      <c r="AQ40" s="85"/>
      <c r="AR40" s="84"/>
      <c r="AS40" s="83"/>
      <c r="AT40" s="85"/>
      <c r="AU40" s="85"/>
      <c r="AV40" s="85"/>
      <c r="AW40" s="89"/>
      <c r="AX40" s="88"/>
      <c r="AY40" s="85"/>
      <c r="AZ40" s="84"/>
      <c r="BA40" s="83"/>
      <c r="BB40" s="85"/>
      <c r="BC40" s="85"/>
      <c r="BD40" s="85"/>
      <c r="BE40" s="89"/>
      <c r="BF40" s="88"/>
      <c r="BG40" s="85"/>
      <c r="BH40" s="84"/>
      <c r="BI40" s="83"/>
      <c r="BJ40" s="85"/>
      <c r="BK40" s="85"/>
      <c r="BL40" s="63"/>
      <c r="BM40" s="65"/>
      <c r="BN40" s="21"/>
      <c r="BO40" s="19">
        <v>62</v>
      </c>
      <c r="BP40" s="65">
        <v>10</v>
      </c>
      <c r="BQ40" s="19">
        <v>48</v>
      </c>
      <c r="BR40" s="65"/>
    </row>
    <row r="41" spans="1:70" ht="13.5" customHeight="1">
      <c r="A41" s="12" t="s">
        <v>41</v>
      </c>
      <c r="B41" s="77" t="s">
        <v>14</v>
      </c>
      <c r="C41" s="14"/>
      <c r="D41" s="15">
        <v>3.4</v>
      </c>
      <c r="E41" s="15">
        <v>5.6</v>
      </c>
      <c r="F41" s="63"/>
      <c r="G41" s="63"/>
      <c r="H41" s="16">
        <v>34</v>
      </c>
      <c r="I41" s="15"/>
      <c r="J41" s="83">
        <f>SUM(L41:O41)</f>
        <v>183</v>
      </c>
      <c r="K41" s="84"/>
      <c r="L41" s="85">
        <v>42</v>
      </c>
      <c r="M41" s="84"/>
      <c r="N41" s="84"/>
      <c r="O41" s="83">
        <f t="shared" si="17"/>
        <v>141</v>
      </c>
      <c r="P41" s="86">
        <f t="shared" si="17"/>
        <v>0</v>
      </c>
      <c r="Q41" s="86">
        <f t="shared" si="17"/>
        <v>141</v>
      </c>
      <c r="R41" s="86"/>
      <c r="S41" s="87"/>
      <c r="T41" s="88"/>
      <c r="U41" s="85"/>
      <c r="V41" s="83"/>
      <c r="W41" s="85"/>
      <c r="X41" s="85"/>
      <c r="Y41" s="85"/>
      <c r="Z41" s="89"/>
      <c r="AA41" s="88"/>
      <c r="AB41" s="85"/>
      <c r="AC41" s="83"/>
      <c r="AD41" s="85"/>
      <c r="AE41" s="85"/>
      <c r="AF41" s="85"/>
      <c r="AG41" s="89"/>
      <c r="AH41" s="88">
        <f>AI41+AK41</f>
        <v>48</v>
      </c>
      <c r="AI41" s="85">
        <f>AK41*50%</f>
        <v>16</v>
      </c>
      <c r="AJ41" s="84"/>
      <c r="AK41" s="83">
        <v>32</v>
      </c>
      <c r="AL41" s="85"/>
      <c r="AM41" s="85">
        <v>32</v>
      </c>
      <c r="AN41" s="84"/>
      <c r="AO41" s="112"/>
      <c r="AP41" s="88">
        <f>AQ41+AS41</f>
        <v>85.5</v>
      </c>
      <c r="AQ41" s="85">
        <f>AS41*50%</f>
        <v>28.5</v>
      </c>
      <c r="AR41" s="84"/>
      <c r="AS41" s="83">
        <v>57</v>
      </c>
      <c r="AT41" s="85"/>
      <c r="AU41" s="85">
        <v>57</v>
      </c>
      <c r="AV41" s="85"/>
      <c r="AW41" s="89"/>
      <c r="AX41" s="88">
        <f>AY41+BA41</f>
        <v>45</v>
      </c>
      <c r="AY41" s="85">
        <f>BA41*50%</f>
        <v>15</v>
      </c>
      <c r="AZ41" s="84"/>
      <c r="BA41" s="83">
        <v>30</v>
      </c>
      <c r="BB41" s="85"/>
      <c r="BC41" s="85">
        <v>30</v>
      </c>
      <c r="BD41" s="85"/>
      <c r="BE41" s="89"/>
      <c r="BF41" s="88">
        <f>BG41+BI41</f>
        <v>33</v>
      </c>
      <c r="BG41" s="85">
        <f>BI41*50%</f>
        <v>11</v>
      </c>
      <c r="BH41" s="84"/>
      <c r="BI41" s="83">
        <v>22</v>
      </c>
      <c r="BJ41" s="85"/>
      <c r="BK41" s="85">
        <v>22</v>
      </c>
      <c r="BL41" s="63"/>
      <c r="BM41" s="65"/>
      <c r="BN41" s="21"/>
      <c r="BO41" s="19">
        <v>142</v>
      </c>
      <c r="BP41" s="65">
        <v>41</v>
      </c>
      <c r="BQ41" s="19">
        <v>122</v>
      </c>
      <c r="BR41" s="65">
        <v>19</v>
      </c>
    </row>
    <row r="42" spans="1:70" ht="16.5" customHeight="1">
      <c r="A42" s="12" t="s">
        <v>226</v>
      </c>
      <c r="B42" s="77" t="s">
        <v>42</v>
      </c>
      <c r="C42" s="14"/>
      <c r="D42" s="15"/>
      <c r="E42" s="15">
        <v>3</v>
      </c>
      <c r="F42" s="63"/>
      <c r="G42" s="63"/>
      <c r="H42" s="16"/>
      <c r="I42" s="15"/>
      <c r="J42" s="83">
        <f>SUM(L42:O42)</f>
        <v>72</v>
      </c>
      <c r="K42" s="84"/>
      <c r="L42" s="85">
        <v>24</v>
      </c>
      <c r="M42" s="84"/>
      <c r="N42" s="84"/>
      <c r="O42" s="83">
        <f t="shared" si="17"/>
        <v>48</v>
      </c>
      <c r="P42" s="86">
        <f t="shared" si="17"/>
        <v>16</v>
      </c>
      <c r="Q42" s="86">
        <f t="shared" si="17"/>
        <v>32</v>
      </c>
      <c r="R42" s="86"/>
      <c r="S42" s="87"/>
      <c r="T42" s="88"/>
      <c r="U42" s="85"/>
      <c r="V42" s="83"/>
      <c r="W42" s="85"/>
      <c r="X42" s="85"/>
      <c r="Y42" s="85"/>
      <c r="Z42" s="89"/>
      <c r="AA42" s="88"/>
      <c r="AB42" s="85"/>
      <c r="AC42" s="83"/>
      <c r="AD42" s="85"/>
      <c r="AE42" s="85"/>
      <c r="AF42" s="85"/>
      <c r="AG42" s="89"/>
      <c r="AH42" s="88">
        <f>AI42+AK42</f>
        <v>72</v>
      </c>
      <c r="AI42" s="85">
        <f>AK42*50%</f>
        <v>24</v>
      </c>
      <c r="AJ42" s="84"/>
      <c r="AK42" s="83">
        <v>48</v>
      </c>
      <c r="AL42" s="85">
        <v>16</v>
      </c>
      <c r="AM42" s="85">
        <v>32</v>
      </c>
      <c r="AN42" s="84"/>
      <c r="AO42" s="112"/>
      <c r="AP42" s="88"/>
      <c r="AQ42" s="85"/>
      <c r="AR42" s="84"/>
      <c r="AS42" s="83"/>
      <c r="AT42" s="85"/>
      <c r="AU42" s="85"/>
      <c r="AV42" s="85"/>
      <c r="AW42" s="89"/>
      <c r="AX42" s="88"/>
      <c r="AY42" s="85"/>
      <c r="AZ42" s="84"/>
      <c r="BA42" s="83"/>
      <c r="BB42" s="85"/>
      <c r="BC42" s="85"/>
      <c r="BD42" s="85"/>
      <c r="BE42" s="89"/>
      <c r="BF42" s="88"/>
      <c r="BG42" s="85"/>
      <c r="BH42" s="84"/>
      <c r="BI42" s="83"/>
      <c r="BJ42" s="85"/>
      <c r="BK42" s="85"/>
      <c r="BL42" s="63"/>
      <c r="BM42" s="65"/>
      <c r="BN42" s="21"/>
      <c r="BO42" s="19"/>
      <c r="BP42" s="65">
        <v>72</v>
      </c>
      <c r="BQ42" s="19"/>
      <c r="BR42" s="65">
        <v>48</v>
      </c>
    </row>
    <row r="43" spans="1:70" ht="13.5" customHeight="1">
      <c r="A43" s="12" t="s">
        <v>37</v>
      </c>
      <c r="B43" s="79" t="s">
        <v>24</v>
      </c>
      <c r="C43" s="14"/>
      <c r="D43" s="15">
        <v>3456</v>
      </c>
      <c r="E43" s="15"/>
      <c r="F43" s="63"/>
      <c r="G43" s="63"/>
      <c r="H43" s="16"/>
      <c r="I43" s="15"/>
      <c r="J43" s="83">
        <f>SUM(L43:O43)</f>
        <v>244</v>
      </c>
      <c r="K43" s="84"/>
      <c r="L43" s="85">
        <v>122</v>
      </c>
      <c r="M43" s="84"/>
      <c r="N43" s="84"/>
      <c r="O43" s="83">
        <f t="shared" si="17"/>
        <v>122</v>
      </c>
      <c r="P43" s="86">
        <f t="shared" si="17"/>
        <v>0</v>
      </c>
      <c r="Q43" s="86">
        <f t="shared" si="17"/>
        <v>122</v>
      </c>
      <c r="R43" s="86"/>
      <c r="S43" s="87"/>
      <c r="T43" s="88"/>
      <c r="U43" s="85"/>
      <c r="V43" s="83"/>
      <c r="W43" s="85"/>
      <c r="X43" s="85"/>
      <c r="Y43" s="85"/>
      <c r="Z43" s="89"/>
      <c r="AA43" s="88"/>
      <c r="AB43" s="85"/>
      <c r="AC43" s="83"/>
      <c r="AD43" s="85"/>
      <c r="AE43" s="85"/>
      <c r="AF43" s="85"/>
      <c r="AG43" s="89"/>
      <c r="AH43" s="88">
        <f>AI43+AK43</f>
        <v>64</v>
      </c>
      <c r="AI43" s="85">
        <v>32</v>
      </c>
      <c r="AJ43" s="84"/>
      <c r="AK43" s="83">
        <v>32</v>
      </c>
      <c r="AL43" s="85"/>
      <c r="AM43" s="85">
        <v>32</v>
      </c>
      <c r="AN43" s="84"/>
      <c r="AO43" s="112"/>
      <c r="AP43" s="88">
        <f>AQ43+AS43</f>
        <v>76</v>
      </c>
      <c r="AQ43" s="85">
        <v>38</v>
      </c>
      <c r="AR43" s="84"/>
      <c r="AS43" s="83">
        <v>38</v>
      </c>
      <c r="AT43" s="85"/>
      <c r="AU43" s="85">
        <v>38</v>
      </c>
      <c r="AV43" s="85"/>
      <c r="AW43" s="89"/>
      <c r="AX43" s="88">
        <f>AY43+BA43</f>
        <v>60</v>
      </c>
      <c r="AY43" s="85">
        <v>30</v>
      </c>
      <c r="AZ43" s="84"/>
      <c r="BA43" s="83">
        <v>30</v>
      </c>
      <c r="BB43" s="85"/>
      <c r="BC43" s="85">
        <v>30</v>
      </c>
      <c r="BD43" s="85"/>
      <c r="BE43" s="89"/>
      <c r="BF43" s="88">
        <f>BG43+BI43</f>
        <v>44</v>
      </c>
      <c r="BG43" s="85">
        <v>22</v>
      </c>
      <c r="BH43" s="84"/>
      <c r="BI43" s="83">
        <v>22</v>
      </c>
      <c r="BJ43" s="85"/>
      <c r="BK43" s="85">
        <v>22</v>
      </c>
      <c r="BL43" s="63"/>
      <c r="BM43" s="65"/>
      <c r="BN43" s="21"/>
      <c r="BO43" s="19">
        <v>244</v>
      </c>
      <c r="BP43" s="65"/>
      <c r="BQ43" s="19">
        <v>122</v>
      </c>
      <c r="BR43" s="65"/>
    </row>
    <row r="44" spans="1:70" ht="3" customHeight="1" thickBot="1">
      <c r="A44" s="2"/>
      <c r="B44" s="5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23.25" customHeight="1" thickBot="1">
      <c r="A45" s="5" t="s">
        <v>43</v>
      </c>
      <c r="B45" s="56" t="s">
        <v>44</v>
      </c>
      <c r="C45" s="7">
        <v>1</v>
      </c>
      <c r="D45" s="5"/>
      <c r="E45" s="5">
        <v>1</v>
      </c>
      <c r="F45" s="5"/>
      <c r="G45" s="5"/>
      <c r="H45" s="8">
        <v>1</v>
      </c>
      <c r="I45" s="5"/>
      <c r="J45" s="5">
        <f>SUM(J46:J48)</f>
        <v>293</v>
      </c>
      <c r="K45" s="5">
        <f aca="true" t="shared" si="18" ref="K45:AW45">SUM(K46:K48)</f>
        <v>0</v>
      </c>
      <c r="L45" s="5">
        <f t="shared" si="18"/>
        <v>93</v>
      </c>
      <c r="M45" s="5">
        <f t="shared" si="18"/>
        <v>0</v>
      </c>
      <c r="N45" s="5">
        <f t="shared" si="18"/>
        <v>0</v>
      </c>
      <c r="O45" s="5">
        <f t="shared" si="18"/>
        <v>198</v>
      </c>
      <c r="P45" s="5">
        <f t="shared" si="18"/>
        <v>99</v>
      </c>
      <c r="Q45" s="5">
        <f t="shared" si="18"/>
        <v>99</v>
      </c>
      <c r="R45" s="5">
        <f t="shared" si="18"/>
        <v>0</v>
      </c>
      <c r="S45" s="5">
        <f t="shared" si="18"/>
        <v>0</v>
      </c>
      <c r="T45" s="5">
        <f t="shared" si="18"/>
        <v>142.8</v>
      </c>
      <c r="U45" s="5">
        <f t="shared" si="18"/>
        <v>40.800000000000004</v>
      </c>
      <c r="V45" s="5">
        <f t="shared" si="18"/>
        <v>102</v>
      </c>
      <c r="W45" s="5">
        <f t="shared" si="18"/>
        <v>51</v>
      </c>
      <c r="X45" s="5">
        <f t="shared" si="18"/>
        <v>51</v>
      </c>
      <c r="Y45" s="5">
        <f t="shared" si="18"/>
        <v>0</v>
      </c>
      <c r="Z45" s="5">
        <f t="shared" si="18"/>
        <v>0</v>
      </c>
      <c r="AA45" s="5">
        <f t="shared" si="18"/>
        <v>0</v>
      </c>
      <c r="AB45" s="5">
        <f t="shared" si="18"/>
        <v>0</v>
      </c>
      <c r="AC45" s="5">
        <f t="shared" si="18"/>
        <v>0</v>
      </c>
      <c r="AD45" s="5">
        <f t="shared" si="18"/>
        <v>0</v>
      </c>
      <c r="AE45" s="5">
        <f t="shared" si="18"/>
        <v>0</v>
      </c>
      <c r="AF45" s="5">
        <f t="shared" si="18"/>
        <v>0</v>
      </c>
      <c r="AG45" s="5">
        <f t="shared" si="18"/>
        <v>0</v>
      </c>
      <c r="AH45" s="5">
        <f t="shared" si="18"/>
        <v>150</v>
      </c>
      <c r="AI45" s="5">
        <f t="shared" si="18"/>
        <v>54</v>
      </c>
      <c r="AJ45" s="5">
        <f t="shared" si="18"/>
        <v>0</v>
      </c>
      <c r="AK45" s="5">
        <f t="shared" si="18"/>
        <v>96</v>
      </c>
      <c r="AL45" s="5">
        <f t="shared" si="18"/>
        <v>48</v>
      </c>
      <c r="AM45" s="5">
        <f t="shared" si="18"/>
        <v>48</v>
      </c>
      <c r="AN45" s="5">
        <f t="shared" si="18"/>
        <v>0</v>
      </c>
      <c r="AO45" s="5">
        <f t="shared" si="18"/>
        <v>0</v>
      </c>
      <c r="AP45" s="5">
        <f t="shared" si="18"/>
        <v>0</v>
      </c>
      <c r="AQ45" s="5">
        <f t="shared" si="18"/>
        <v>0</v>
      </c>
      <c r="AR45" s="5">
        <f t="shared" si="18"/>
        <v>0</v>
      </c>
      <c r="AS45" s="5">
        <f t="shared" si="18"/>
        <v>0</v>
      </c>
      <c r="AT45" s="5">
        <f t="shared" si="18"/>
        <v>0</v>
      </c>
      <c r="AU45" s="5">
        <f t="shared" si="18"/>
        <v>0</v>
      </c>
      <c r="AV45" s="5">
        <f t="shared" si="18"/>
        <v>0</v>
      </c>
      <c r="AW45" s="5">
        <f t="shared" si="18"/>
        <v>0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8"/>
      <c r="BN45" s="9"/>
      <c r="BO45" s="7">
        <f>SUM(BO46:BO48)</f>
        <v>150</v>
      </c>
      <c r="BP45" s="7">
        <f>SUM(BP46:BP48)</f>
        <v>143</v>
      </c>
      <c r="BQ45" s="7">
        <f>SUM(BQ46:BQ48)</f>
        <v>100</v>
      </c>
      <c r="BR45" s="7">
        <f>SUM(BR46:BR48)</f>
        <v>98</v>
      </c>
    </row>
    <row r="46" spans="1:70" ht="13.5" customHeight="1">
      <c r="A46" s="12" t="s">
        <v>45</v>
      </c>
      <c r="B46" s="77" t="s">
        <v>17</v>
      </c>
      <c r="C46" s="14">
        <v>4</v>
      </c>
      <c r="D46" s="15"/>
      <c r="E46" s="142"/>
      <c r="F46" s="63"/>
      <c r="G46" s="63"/>
      <c r="H46" s="16">
        <v>3</v>
      </c>
      <c r="I46" s="15"/>
      <c r="J46" s="17">
        <f>AH46+AP46+AX46+BF46</f>
        <v>100</v>
      </c>
      <c r="K46" s="15"/>
      <c r="L46" s="63">
        <f>AI46+AQ46+AY46+BG46</f>
        <v>36</v>
      </c>
      <c r="M46" s="15"/>
      <c r="N46" s="15"/>
      <c r="O46" s="17">
        <v>64</v>
      </c>
      <c r="P46" s="61">
        <v>32</v>
      </c>
      <c r="Q46" s="61">
        <v>32</v>
      </c>
      <c r="R46" s="61"/>
      <c r="S46" s="62"/>
      <c r="T46" s="19"/>
      <c r="U46" s="63"/>
      <c r="V46" s="17"/>
      <c r="W46" s="63"/>
      <c r="X46" s="63"/>
      <c r="Y46" s="63"/>
      <c r="Z46" s="65"/>
      <c r="AA46" s="19"/>
      <c r="AB46" s="63"/>
      <c r="AC46" s="17"/>
      <c r="AD46" s="63"/>
      <c r="AE46" s="63"/>
      <c r="AF46" s="63"/>
      <c r="AG46" s="65"/>
      <c r="AH46" s="19">
        <f>AI46+AK46</f>
        <v>100</v>
      </c>
      <c r="AI46" s="63">
        <v>36</v>
      </c>
      <c r="AJ46" s="15"/>
      <c r="AK46" s="17">
        <v>64</v>
      </c>
      <c r="AL46" s="64">
        <v>32</v>
      </c>
      <c r="AM46" s="64">
        <v>32</v>
      </c>
      <c r="AN46" s="15"/>
      <c r="AO46" s="16"/>
      <c r="AP46" s="19"/>
      <c r="AQ46" s="63"/>
      <c r="AR46" s="15"/>
      <c r="AS46" s="17"/>
      <c r="AT46" s="64"/>
      <c r="AU46" s="64"/>
      <c r="AV46" s="63"/>
      <c r="AW46" s="65"/>
      <c r="AX46" s="19"/>
      <c r="AY46" s="63"/>
      <c r="AZ46" s="15"/>
      <c r="BA46" s="17"/>
      <c r="BB46" s="63"/>
      <c r="BC46" s="63"/>
      <c r="BD46" s="63"/>
      <c r="BE46" s="65"/>
      <c r="BF46" s="19"/>
      <c r="BG46" s="63"/>
      <c r="BH46" s="15"/>
      <c r="BI46" s="17"/>
      <c r="BJ46" s="63"/>
      <c r="BK46" s="63"/>
      <c r="BL46" s="63"/>
      <c r="BM46" s="65"/>
      <c r="BN46" s="21"/>
      <c r="BO46" s="19">
        <v>100</v>
      </c>
      <c r="BP46" s="65"/>
      <c r="BQ46" s="19">
        <v>64</v>
      </c>
      <c r="BR46" s="65"/>
    </row>
    <row r="47" spans="1:70" ht="13.5" customHeight="1">
      <c r="A47" s="12" t="s">
        <v>46</v>
      </c>
      <c r="B47" s="77" t="s">
        <v>47</v>
      </c>
      <c r="C47" s="143"/>
      <c r="D47" s="142"/>
      <c r="E47" s="142">
        <v>3</v>
      </c>
      <c r="F47" s="63"/>
      <c r="G47" s="63"/>
      <c r="H47" s="16"/>
      <c r="I47" s="15"/>
      <c r="J47" s="17">
        <f>AH47+AP47+AX47+BF47</f>
        <v>50</v>
      </c>
      <c r="K47" s="15"/>
      <c r="L47" s="63">
        <f>O47*50%</f>
        <v>16</v>
      </c>
      <c r="M47" s="15"/>
      <c r="N47" s="15"/>
      <c r="O47" s="17">
        <f>AK47+AS47+BA47+BI47</f>
        <v>32</v>
      </c>
      <c r="P47" s="113">
        <f>AL47</f>
        <v>16</v>
      </c>
      <c r="Q47" s="113">
        <f>AM47</f>
        <v>16</v>
      </c>
      <c r="R47" s="61"/>
      <c r="S47" s="62"/>
      <c r="T47" s="19"/>
      <c r="U47" s="63"/>
      <c r="V47" s="17"/>
      <c r="W47" s="63"/>
      <c r="X47" s="63"/>
      <c r="Y47" s="63"/>
      <c r="Z47" s="65"/>
      <c r="AA47" s="19"/>
      <c r="AB47" s="63"/>
      <c r="AC47" s="17"/>
      <c r="AD47" s="63"/>
      <c r="AE47" s="63"/>
      <c r="AF47" s="63"/>
      <c r="AG47" s="65"/>
      <c r="AH47" s="19">
        <f>AI47+AK47</f>
        <v>50</v>
      </c>
      <c r="AI47" s="63">
        <v>18</v>
      </c>
      <c r="AJ47" s="15"/>
      <c r="AK47" s="17">
        <v>32</v>
      </c>
      <c r="AL47" s="64">
        <v>16</v>
      </c>
      <c r="AM47" s="64">
        <v>16</v>
      </c>
      <c r="AN47" s="15"/>
      <c r="AO47" s="16"/>
      <c r="AP47" s="19"/>
      <c r="AQ47" s="63"/>
      <c r="AR47" s="15"/>
      <c r="AS47" s="17"/>
      <c r="AT47" s="63"/>
      <c r="AU47" s="63"/>
      <c r="AV47" s="63"/>
      <c r="AW47" s="65"/>
      <c r="AX47" s="19"/>
      <c r="AY47" s="63"/>
      <c r="AZ47" s="15"/>
      <c r="BA47" s="17"/>
      <c r="BB47" s="63"/>
      <c r="BC47" s="63"/>
      <c r="BD47" s="63"/>
      <c r="BE47" s="65"/>
      <c r="BF47" s="19"/>
      <c r="BG47" s="63"/>
      <c r="BH47" s="15"/>
      <c r="BI47" s="17"/>
      <c r="BJ47" s="63"/>
      <c r="BK47" s="63"/>
      <c r="BL47" s="63"/>
      <c r="BM47" s="65"/>
      <c r="BN47" s="21"/>
      <c r="BO47" s="19">
        <v>50</v>
      </c>
      <c r="BP47" s="65"/>
      <c r="BQ47" s="19">
        <v>32</v>
      </c>
      <c r="BR47" s="65"/>
    </row>
    <row r="48" spans="1:70" ht="12.75" customHeight="1" thickBot="1">
      <c r="A48" s="116" t="s">
        <v>227</v>
      </c>
      <c r="B48" s="77" t="s">
        <v>224</v>
      </c>
      <c r="C48" s="144"/>
      <c r="D48" s="144">
        <v>1</v>
      </c>
      <c r="E48" s="144"/>
      <c r="F48" s="116"/>
      <c r="G48" s="116"/>
      <c r="H48" s="144"/>
      <c r="I48" s="116"/>
      <c r="J48" s="83">
        <f>L48+O48</f>
        <v>143</v>
      </c>
      <c r="K48" s="84"/>
      <c r="L48" s="85">
        <v>41</v>
      </c>
      <c r="M48" s="84"/>
      <c r="N48" s="84"/>
      <c r="O48" s="83">
        <f>P48+Q48</f>
        <v>102</v>
      </c>
      <c r="P48" s="86">
        <f>W48+AD48</f>
        <v>51</v>
      </c>
      <c r="Q48" s="86">
        <f>X48+AE48</f>
        <v>51</v>
      </c>
      <c r="R48" s="86"/>
      <c r="S48" s="87"/>
      <c r="T48" s="88">
        <f>U48+V48</f>
        <v>142.8</v>
      </c>
      <c r="U48" s="85">
        <f>V48*40%</f>
        <v>40.800000000000004</v>
      </c>
      <c r="V48" s="81">
        <f>SUM(W48:X48)</f>
        <v>102</v>
      </c>
      <c r="W48" s="85">
        <v>51</v>
      </c>
      <c r="X48" s="85">
        <v>51</v>
      </c>
      <c r="Y48" s="116"/>
      <c r="Z48" s="116"/>
      <c r="AA48" s="121"/>
      <c r="AB48" s="116"/>
      <c r="AC48" s="121"/>
      <c r="AD48" s="116"/>
      <c r="AE48" s="116"/>
      <c r="AF48" s="116"/>
      <c r="AG48" s="116"/>
      <c r="AH48" s="121"/>
      <c r="AI48" s="116"/>
      <c r="AJ48" s="116"/>
      <c r="AK48" s="121"/>
      <c r="AL48" s="116"/>
      <c r="AM48" s="116"/>
      <c r="AN48" s="116"/>
      <c r="AO48" s="116"/>
      <c r="AP48" s="121"/>
      <c r="AQ48" s="116"/>
      <c r="AR48" s="116"/>
      <c r="AS48" s="121"/>
      <c r="AT48" s="116"/>
      <c r="AU48" s="116"/>
      <c r="AV48" s="116"/>
      <c r="AW48" s="116"/>
      <c r="AX48" s="121"/>
      <c r="AY48" s="116"/>
      <c r="AZ48" s="116"/>
      <c r="BA48" s="121"/>
      <c r="BB48" s="116"/>
      <c r="BC48" s="116"/>
      <c r="BD48" s="116"/>
      <c r="BE48" s="116"/>
      <c r="BF48" s="121"/>
      <c r="BG48" s="116"/>
      <c r="BH48" s="116"/>
      <c r="BI48" s="121"/>
      <c r="BJ48" s="116"/>
      <c r="BK48" s="116"/>
      <c r="BL48" s="116"/>
      <c r="BM48" s="116"/>
      <c r="BN48" s="116"/>
      <c r="BO48" s="121"/>
      <c r="BP48" s="116">
        <v>143</v>
      </c>
      <c r="BQ48" s="121">
        <v>4</v>
      </c>
      <c r="BR48" s="116">
        <v>98</v>
      </c>
    </row>
    <row r="49" spans="1:70" ht="13.5" customHeight="1" thickBot="1">
      <c r="A49" s="5" t="s">
        <v>182</v>
      </c>
      <c r="B49" s="138" t="s">
        <v>183</v>
      </c>
      <c r="C49" s="139">
        <v>15</v>
      </c>
      <c r="D49" s="140">
        <v>2</v>
      </c>
      <c r="E49" s="140">
        <v>11</v>
      </c>
      <c r="F49" s="140"/>
      <c r="G49" s="140"/>
      <c r="H49" s="141">
        <v>5</v>
      </c>
      <c r="I49" s="140"/>
      <c r="J49" s="150">
        <f>J51+J70</f>
        <v>2358</v>
      </c>
      <c r="K49" s="151"/>
      <c r="L49" s="151">
        <v>828</v>
      </c>
      <c r="M49" s="151"/>
      <c r="N49" s="151"/>
      <c r="O49" s="150">
        <f>O51+O70</f>
        <v>1591</v>
      </c>
      <c r="P49" s="140">
        <v>726</v>
      </c>
      <c r="Q49" s="140">
        <v>959</v>
      </c>
      <c r="R49" s="140"/>
      <c r="S49" s="141">
        <v>20</v>
      </c>
      <c r="T49" s="139"/>
      <c r="U49" s="140"/>
      <c r="V49" s="140"/>
      <c r="W49" s="140"/>
      <c r="X49" s="140"/>
      <c r="Y49" s="140"/>
      <c r="Z49" s="141"/>
      <c r="AA49" s="139"/>
      <c r="AB49" s="140"/>
      <c r="AC49" s="140"/>
      <c r="AD49" s="140"/>
      <c r="AE49" s="140"/>
      <c r="AF49" s="140"/>
      <c r="AG49" s="141"/>
      <c r="AH49" s="139">
        <v>441</v>
      </c>
      <c r="AI49" s="140">
        <v>142</v>
      </c>
      <c r="AJ49" s="140"/>
      <c r="AK49" s="140">
        <v>299</v>
      </c>
      <c r="AL49" s="140">
        <v>108</v>
      </c>
      <c r="AM49" s="140">
        <v>191</v>
      </c>
      <c r="AN49" s="140"/>
      <c r="AO49" s="141"/>
      <c r="AP49" s="139">
        <v>874</v>
      </c>
      <c r="AQ49" s="140">
        <v>288</v>
      </c>
      <c r="AR49" s="140"/>
      <c r="AS49" s="140">
        <v>586</v>
      </c>
      <c r="AT49" s="140">
        <v>273</v>
      </c>
      <c r="AU49" s="140">
        <v>313</v>
      </c>
      <c r="AV49" s="140"/>
      <c r="AW49" s="141"/>
      <c r="AX49" s="139">
        <v>730</v>
      </c>
      <c r="AY49" s="140">
        <v>238</v>
      </c>
      <c r="AZ49" s="140"/>
      <c r="BA49" s="140">
        <v>492</v>
      </c>
      <c r="BB49" s="140">
        <v>214</v>
      </c>
      <c r="BC49" s="140">
        <v>258</v>
      </c>
      <c r="BD49" s="140"/>
      <c r="BE49" s="141">
        <v>20</v>
      </c>
      <c r="BF49" s="139">
        <v>488</v>
      </c>
      <c r="BG49" s="140">
        <v>160</v>
      </c>
      <c r="BH49" s="140"/>
      <c r="BI49" s="140">
        <v>328</v>
      </c>
      <c r="BJ49" s="140">
        <v>131</v>
      </c>
      <c r="BK49" s="140">
        <v>197</v>
      </c>
      <c r="BL49" s="140"/>
      <c r="BM49" s="141"/>
      <c r="BN49" s="9"/>
      <c r="BO49" s="139">
        <f>BO51+BO70</f>
        <v>1608</v>
      </c>
      <c r="BP49" s="139">
        <f>BP51+BP70</f>
        <v>930</v>
      </c>
      <c r="BQ49" s="139">
        <f>BQ51+BQ70</f>
        <v>1072</v>
      </c>
      <c r="BR49" s="139">
        <f>BR51+BR70</f>
        <v>646</v>
      </c>
    </row>
    <row r="50" spans="1:70" ht="3.75" customHeight="1" thickBot="1">
      <c r="A50" s="2"/>
      <c r="B50" s="5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20.25" customHeight="1" thickBot="1">
      <c r="A51" s="5" t="s">
        <v>48</v>
      </c>
      <c r="B51" s="56" t="s">
        <v>49</v>
      </c>
      <c r="C51" s="7">
        <v>9</v>
      </c>
      <c r="D51" s="5">
        <v>2</v>
      </c>
      <c r="E51" s="5">
        <v>5</v>
      </c>
      <c r="F51" s="5"/>
      <c r="G51" s="5"/>
      <c r="H51" s="8">
        <v>2</v>
      </c>
      <c r="I51" s="5"/>
      <c r="J51" s="114">
        <f>SUM(J52:J69)</f>
        <v>1721</v>
      </c>
      <c r="K51" s="114">
        <f aca="true" t="shared" si="19" ref="K51:Q51">SUM(K52:K69)</f>
        <v>0</v>
      </c>
      <c r="L51" s="114">
        <f t="shared" si="19"/>
        <v>549</v>
      </c>
      <c r="M51" s="114">
        <f t="shared" si="19"/>
        <v>0</v>
      </c>
      <c r="N51" s="114">
        <f t="shared" si="19"/>
        <v>0</v>
      </c>
      <c r="O51" s="114">
        <f t="shared" si="19"/>
        <v>1172</v>
      </c>
      <c r="P51" s="114">
        <f t="shared" si="19"/>
        <v>586</v>
      </c>
      <c r="Q51" s="114">
        <f t="shared" si="19"/>
        <v>586</v>
      </c>
      <c r="R51" s="114">
        <f aca="true" t="shared" si="20" ref="R51:AO51">SUM(R52:R66)</f>
        <v>0</v>
      </c>
      <c r="S51" s="114">
        <f t="shared" si="20"/>
        <v>0</v>
      </c>
      <c r="T51" s="114">
        <f t="shared" si="20"/>
        <v>0</v>
      </c>
      <c r="U51" s="114">
        <f t="shared" si="20"/>
        <v>0</v>
      </c>
      <c r="V51" s="114">
        <f t="shared" si="20"/>
        <v>0</v>
      </c>
      <c r="W51" s="114">
        <f t="shared" si="20"/>
        <v>0</v>
      </c>
      <c r="X51" s="114">
        <f t="shared" si="20"/>
        <v>0</v>
      </c>
      <c r="Y51" s="114">
        <f t="shared" si="20"/>
        <v>0</v>
      </c>
      <c r="Z51" s="114">
        <f t="shared" si="20"/>
        <v>0</v>
      </c>
      <c r="AA51" s="114">
        <f t="shared" si="20"/>
        <v>0</v>
      </c>
      <c r="AB51" s="114">
        <f t="shared" si="20"/>
        <v>0</v>
      </c>
      <c r="AC51" s="114">
        <f t="shared" si="20"/>
        <v>0</v>
      </c>
      <c r="AD51" s="114">
        <f t="shared" si="20"/>
        <v>0</v>
      </c>
      <c r="AE51" s="114">
        <f t="shared" si="20"/>
        <v>0</v>
      </c>
      <c r="AF51" s="114">
        <f t="shared" si="20"/>
        <v>0</v>
      </c>
      <c r="AG51" s="114">
        <f t="shared" si="20"/>
        <v>0</v>
      </c>
      <c r="AH51" s="114">
        <f t="shared" si="20"/>
        <v>483</v>
      </c>
      <c r="AI51" s="114">
        <f t="shared" si="20"/>
        <v>163</v>
      </c>
      <c r="AJ51" s="114">
        <f t="shared" si="20"/>
        <v>0</v>
      </c>
      <c r="AK51" s="114">
        <f t="shared" si="20"/>
        <v>320</v>
      </c>
      <c r="AL51" s="114">
        <f t="shared" si="20"/>
        <v>160</v>
      </c>
      <c r="AM51" s="114">
        <f t="shared" si="20"/>
        <v>160</v>
      </c>
      <c r="AN51" s="114">
        <f t="shared" si="20"/>
        <v>0</v>
      </c>
      <c r="AO51" s="114">
        <f t="shared" si="20"/>
        <v>0</v>
      </c>
      <c r="AP51" s="114">
        <f aca="true" t="shared" si="21" ref="AP51:BK51">SUM(AP52:AP66)</f>
        <v>493</v>
      </c>
      <c r="AQ51" s="114">
        <f t="shared" si="21"/>
        <v>151</v>
      </c>
      <c r="AR51" s="114">
        <f t="shared" si="21"/>
        <v>0</v>
      </c>
      <c r="AS51" s="114">
        <f t="shared" si="21"/>
        <v>342</v>
      </c>
      <c r="AT51" s="114">
        <f t="shared" si="21"/>
        <v>171</v>
      </c>
      <c r="AU51" s="114">
        <f t="shared" si="21"/>
        <v>171</v>
      </c>
      <c r="AV51" s="114">
        <f t="shared" si="21"/>
        <v>0</v>
      </c>
      <c r="AW51" s="114">
        <f t="shared" si="21"/>
        <v>0</v>
      </c>
      <c r="AX51" s="114">
        <f t="shared" si="21"/>
        <v>295</v>
      </c>
      <c r="AY51" s="114">
        <f t="shared" si="21"/>
        <v>85</v>
      </c>
      <c r="AZ51" s="114">
        <f t="shared" si="21"/>
        <v>0</v>
      </c>
      <c r="BA51" s="114">
        <f t="shared" si="21"/>
        <v>210</v>
      </c>
      <c r="BB51" s="114">
        <f t="shared" si="21"/>
        <v>105</v>
      </c>
      <c r="BC51" s="114">
        <f t="shared" si="21"/>
        <v>105</v>
      </c>
      <c r="BD51" s="114">
        <f t="shared" si="21"/>
        <v>0</v>
      </c>
      <c r="BE51" s="114">
        <f t="shared" si="21"/>
        <v>0</v>
      </c>
      <c r="BF51" s="114">
        <f t="shared" si="21"/>
        <v>297</v>
      </c>
      <c r="BG51" s="114">
        <f t="shared" si="21"/>
        <v>99</v>
      </c>
      <c r="BH51" s="114">
        <f t="shared" si="21"/>
        <v>0</v>
      </c>
      <c r="BI51" s="114">
        <f t="shared" si="21"/>
        <v>198</v>
      </c>
      <c r="BJ51" s="114">
        <f t="shared" si="21"/>
        <v>99</v>
      </c>
      <c r="BK51" s="114">
        <f t="shared" si="21"/>
        <v>99</v>
      </c>
      <c r="BL51" s="7"/>
      <c r="BM51" s="7"/>
      <c r="BN51" s="9"/>
      <c r="BO51" s="7">
        <f>SUM(BO52:BO69)</f>
        <v>1144</v>
      </c>
      <c r="BP51" s="7">
        <f>SUM(BP52:BP69)</f>
        <v>757</v>
      </c>
      <c r="BQ51" s="7">
        <f>SUM(BQ52:BQ69)</f>
        <v>762</v>
      </c>
      <c r="BR51" s="7">
        <f>SUM(BR52:BR69)</f>
        <v>537</v>
      </c>
    </row>
    <row r="52" spans="1:70" ht="19.5" customHeight="1">
      <c r="A52" s="12" t="s">
        <v>52</v>
      </c>
      <c r="B52" s="77" t="s">
        <v>53</v>
      </c>
      <c r="C52" s="14">
        <v>3</v>
      </c>
      <c r="D52" s="15"/>
      <c r="E52" s="15"/>
      <c r="F52" s="63"/>
      <c r="G52" s="63"/>
      <c r="H52" s="16"/>
      <c r="I52" s="15"/>
      <c r="J52" s="81">
        <f aca="true" t="shared" si="22" ref="J52:J66">AH52+AP52+AX52+BF52</f>
        <v>100</v>
      </c>
      <c r="K52" s="15"/>
      <c r="L52" s="85">
        <f aca="true" t="shared" si="23" ref="L52:L66">AI52+AQ52+AY52+BG52</f>
        <v>36</v>
      </c>
      <c r="M52" s="15"/>
      <c r="N52" s="15"/>
      <c r="O52" s="81">
        <f aca="true" t="shared" si="24" ref="O52:O66">AK52+AS52+BA52+BI52</f>
        <v>64</v>
      </c>
      <c r="P52" s="113">
        <f aca="true" t="shared" si="25" ref="P52:P66">AL52+AT52+BB52+BJ52</f>
        <v>32</v>
      </c>
      <c r="Q52" s="113">
        <f aca="true" t="shared" si="26" ref="Q52:Q66">AM52+AU52+BC52+BK52</f>
        <v>32</v>
      </c>
      <c r="R52" s="61"/>
      <c r="S52" s="62"/>
      <c r="T52" s="19"/>
      <c r="U52" s="63"/>
      <c r="V52" s="17"/>
      <c r="W52" s="63"/>
      <c r="X52" s="63"/>
      <c r="Y52" s="63"/>
      <c r="Z52" s="65"/>
      <c r="AA52" s="19"/>
      <c r="AB52" s="63"/>
      <c r="AC52" s="17"/>
      <c r="AD52" s="63"/>
      <c r="AE52" s="63"/>
      <c r="AF52" s="63"/>
      <c r="AG52" s="65"/>
      <c r="AH52" s="111">
        <f>AI52+AK52</f>
        <v>100</v>
      </c>
      <c r="AI52" s="63">
        <v>36</v>
      </c>
      <c r="AJ52" s="15"/>
      <c r="AK52" s="81">
        <f>SUM(AL52:AM52)</f>
        <v>64</v>
      </c>
      <c r="AL52" s="64">
        <v>32</v>
      </c>
      <c r="AM52" s="64">
        <v>32</v>
      </c>
      <c r="AN52" s="15"/>
      <c r="AO52" s="16"/>
      <c r="AP52" s="19"/>
      <c r="AQ52" s="63"/>
      <c r="AR52" s="15"/>
      <c r="AS52" s="17"/>
      <c r="AT52" s="63"/>
      <c r="AU52" s="63"/>
      <c r="AV52" s="63"/>
      <c r="AW52" s="65"/>
      <c r="AX52" s="19"/>
      <c r="AY52" s="63"/>
      <c r="AZ52" s="15"/>
      <c r="BA52" s="17"/>
      <c r="BB52" s="63"/>
      <c r="BC52" s="63"/>
      <c r="BD52" s="63"/>
      <c r="BE52" s="65"/>
      <c r="BF52" s="19"/>
      <c r="BG52" s="85"/>
      <c r="BH52" s="15"/>
      <c r="BI52" s="17"/>
      <c r="BJ52" s="63"/>
      <c r="BK52" s="63"/>
      <c r="BL52" s="63"/>
      <c r="BM52" s="65"/>
      <c r="BN52" s="21"/>
      <c r="BO52" s="19">
        <v>80</v>
      </c>
      <c r="BP52" s="65">
        <v>20</v>
      </c>
      <c r="BQ52" s="19">
        <v>32</v>
      </c>
      <c r="BR52" s="65">
        <v>32</v>
      </c>
    </row>
    <row r="53" spans="1:70" ht="15.75" customHeight="1">
      <c r="A53" s="12" t="s">
        <v>54</v>
      </c>
      <c r="B53" s="77" t="s">
        <v>55</v>
      </c>
      <c r="C53" s="14">
        <v>3</v>
      </c>
      <c r="D53" s="15"/>
      <c r="E53" s="15"/>
      <c r="F53" s="63"/>
      <c r="G53" s="63"/>
      <c r="H53" s="16"/>
      <c r="I53" s="15"/>
      <c r="J53" s="81">
        <v>100</v>
      </c>
      <c r="K53" s="15"/>
      <c r="L53" s="85">
        <v>36</v>
      </c>
      <c r="M53" s="15"/>
      <c r="N53" s="15"/>
      <c r="O53" s="81">
        <f t="shared" si="24"/>
        <v>64</v>
      </c>
      <c r="P53" s="113">
        <f t="shared" si="25"/>
        <v>32</v>
      </c>
      <c r="Q53" s="113">
        <f t="shared" si="26"/>
        <v>32</v>
      </c>
      <c r="R53" s="61"/>
      <c r="S53" s="62"/>
      <c r="T53" s="19"/>
      <c r="U53" s="63"/>
      <c r="V53" s="17"/>
      <c r="W53" s="63"/>
      <c r="X53" s="63"/>
      <c r="Y53" s="63"/>
      <c r="Z53" s="65"/>
      <c r="AA53" s="19"/>
      <c r="AB53" s="63"/>
      <c r="AC53" s="17"/>
      <c r="AD53" s="63"/>
      <c r="AE53" s="63"/>
      <c r="AF53" s="63"/>
      <c r="AG53" s="65"/>
      <c r="AH53" s="111">
        <f aca="true" t="shared" si="27" ref="AH53:AH66">AI53+AK53</f>
        <v>100</v>
      </c>
      <c r="AI53" s="63">
        <v>36</v>
      </c>
      <c r="AJ53" s="15"/>
      <c r="AK53" s="81">
        <f aca="true" t="shared" si="28" ref="AK53:AK66">SUM(AL53:AM53)</f>
        <v>64</v>
      </c>
      <c r="AL53" s="64">
        <v>32</v>
      </c>
      <c r="AM53" s="64">
        <v>32</v>
      </c>
      <c r="AN53" s="15"/>
      <c r="AO53" s="16"/>
      <c r="AP53" s="19"/>
      <c r="AQ53" s="63"/>
      <c r="AR53" s="15"/>
      <c r="AS53" s="17"/>
      <c r="AT53" s="63"/>
      <c r="AU53" s="63"/>
      <c r="AV53" s="63"/>
      <c r="AW53" s="65"/>
      <c r="AX53" s="19"/>
      <c r="AY53" s="63"/>
      <c r="AZ53" s="15"/>
      <c r="BA53" s="17"/>
      <c r="BB53" s="63"/>
      <c r="BC53" s="63"/>
      <c r="BD53" s="63"/>
      <c r="BE53" s="65"/>
      <c r="BF53" s="19"/>
      <c r="BG53" s="85"/>
      <c r="BH53" s="15"/>
      <c r="BI53" s="17"/>
      <c r="BJ53" s="63"/>
      <c r="BK53" s="63"/>
      <c r="BL53" s="63"/>
      <c r="BM53" s="65"/>
      <c r="BN53" s="21"/>
      <c r="BO53" s="19">
        <v>77</v>
      </c>
      <c r="BP53" s="65">
        <v>23</v>
      </c>
      <c r="BQ53" s="19">
        <v>64</v>
      </c>
      <c r="BR53" s="65"/>
    </row>
    <row r="54" spans="1:70" ht="14.25" customHeight="1">
      <c r="A54" s="12" t="s">
        <v>56</v>
      </c>
      <c r="B54" s="77" t="s">
        <v>57</v>
      </c>
      <c r="C54" s="14">
        <v>3</v>
      </c>
      <c r="D54" s="15"/>
      <c r="E54" s="15"/>
      <c r="F54" s="63"/>
      <c r="G54" s="63"/>
      <c r="H54" s="16"/>
      <c r="I54" s="15"/>
      <c r="J54" s="81">
        <v>87</v>
      </c>
      <c r="K54" s="15"/>
      <c r="L54" s="85">
        <v>23</v>
      </c>
      <c r="M54" s="15"/>
      <c r="N54" s="15"/>
      <c r="O54" s="81">
        <f t="shared" si="24"/>
        <v>64</v>
      </c>
      <c r="P54" s="113">
        <f t="shared" si="25"/>
        <v>32</v>
      </c>
      <c r="Q54" s="113">
        <f t="shared" si="26"/>
        <v>32</v>
      </c>
      <c r="R54" s="61"/>
      <c r="S54" s="62"/>
      <c r="T54" s="19"/>
      <c r="U54" s="63"/>
      <c r="V54" s="17"/>
      <c r="W54" s="63"/>
      <c r="X54" s="63"/>
      <c r="Y54" s="63"/>
      <c r="Z54" s="65"/>
      <c r="AA54" s="19"/>
      <c r="AB54" s="63"/>
      <c r="AC54" s="17"/>
      <c r="AD54" s="63"/>
      <c r="AE54" s="63"/>
      <c r="AF54" s="63"/>
      <c r="AG54" s="65"/>
      <c r="AH54" s="111">
        <f t="shared" si="27"/>
        <v>87</v>
      </c>
      <c r="AI54" s="63">
        <v>23</v>
      </c>
      <c r="AJ54" s="15"/>
      <c r="AK54" s="81">
        <f t="shared" si="28"/>
        <v>64</v>
      </c>
      <c r="AL54" s="64">
        <v>32</v>
      </c>
      <c r="AM54" s="64">
        <v>32</v>
      </c>
      <c r="AN54" s="15"/>
      <c r="AO54" s="16"/>
      <c r="AP54" s="19"/>
      <c r="AQ54" s="63"/>
      <c r="AR54" s="15"/>
      <c r="AS54" s="17"/>
      <c r="AT54" s="63"/>
      <c r="AU54" s="63"/>
      <c r="AV54" s="63"/>
      <c r="AW54" s="65"/>
      <c r="AX54" s="19"/>
      <c r="AY54" s="63"/>
      <c r="AZ54" s="15"/>
      <c r="BA54" s="17"/>
      <c r="BB54" s="63"/>
      <c r="BC54" s="63"/>
      <c r="BD54" s="63"/>
      <c r="BE54" s="65"/>
      <c r="BF54" s="19"/>
      <c r="BG54" s="85"/>
      <c r="BH54" s="15"/>
      <c r="BI54" s="17"/>
      <c r="BJ54" s="63"/>
      <c r="BK54" s="63"/>
      <c r="BL54" s="63"/>
      <c r="BM54" s="65"/>
      <c r="BN54" s="21"/>
      <c r="BO54" s="19">
        <v>67</v>
      </c>
      <c r="BP54" s="65">
        <v>20</v>
      </c>
      <c r="BQ54" s="19">
        <v>64</v>
      </c>
      <c r="BR54" s="65"/>
    </row>
    <row r="55" spans="1:70" ht="24" customHeight="1">
      <c r="A55" s="12" t="s">
        <v>58</v>
      </c>
      <c r="B55" s="77" t="s">
        <v>59</v>
      </c>
      <c r="C55" s="14"/>
      <c r="D55" s="15">
        <v>3</v>
      </c>
      <c r="E55" s="15"/>
      <c r="F55" s="63"/>
      <c r="G55" s="63"/>
      <c r="H55" s="16"/>
      <c r="I55" s="15"/>
      <c r="J55" s="81">
        <f t="shared" si="22"/>
        <v>100</v>
      </c>
      <c r="K55" s="15"/>
      <c r="L55" s="85">
        <f t="shared" si="23"/>
        <v>36</v>
      </c>
      <c r="M55" s="15"/>
      <c r="N55" s="15"/>
      <c r="O55" s="81">
        <f t="shared" si="24"/>
        <v>64</v>
      </c>
      <c r="P55" s="113">
        <f t="shared" si="25"/>
        <v>32</v>
      </c>
      <c r="Q55" s="113">
        <f t="shared" si="26"/>
        <v>32</v>
      </c>
      <c r="R55" s="61"/>
      <c r="S55" s="62"/>
      <c r="T55" s="19"/>
      <c r="U55" s="63"/>
      <c r="V55" s="17"/>
      <c r="W55" s="63"/>
      <c r="X55" s="63"/>
      <c r="Y55" s="63"/>
      <c r="Z55" s="65"/>
      <c r="AA55" s="19"/>
      <c r="AB55" s="63"/>
      <c r="AC55" s="17"/>
      <c r="AD55" s="63"/>
      <c r="AE55" s="63"/>
      <c r="AF55" s="63"/>
      <c r="AG55" s="65"/>
      <c r="AH55" s="111">
        <f t="shared" si="27"/>
        <v>100</v>
      </c>
      <c r="AI55" s="63">
        <v>36</v>
      </c>
      <c r="AJ55" s="15"/>
      <c r="AK55" s="81">
        <f t="shared" si="28"/>
        <v>64</v>
      </c>
      <c r="AL55" s="64">
        <v>32</v>
      </c>
      <c r="AM55" s="64">
        <v>32</v>
      </c>
      <c r="AN55" s="15"/>
      <c r="AO55" s="16"/>
      <c r="AP55" s="19"/>
      <c r="AQ55" s="63"/>
      <c r="AR55" s="15"/>
      <c r="AS55" s="17"/>
      <c r="AT55" s="63"/>
      <c r="AU55" s="63"/>
      <c r="AV55" s="63"/>
      <c r="AW55" s="65"/>
      <c r="AX55" s="19"/>
      <c r="AY55" s="63"/>
      <c r="AZ55" s="15"/>
      <c r="BA55" s="17"/>
      <c r="BB55" s="63"/>
      <c r="BC55" s="63"/>
      <c r="BD55" s="63"/>
      <c r="BE55" s="65"/>
      <c r="BF55" s="19"/>
      <c r="BG55" s="85"/>
      <c r="BH55" s="15"/>
      <c r="BI55" s="17"/>
      <c r="BJ55" s="63"/>
      <c r="BK55" s="63"/>
      <c r="BL55" s="63"/>
      <c r="BM55" s="65"/>
      <c r="BN55" s="21"/>
      <c r="BO55" s="19">
        <v>48</v>
      </c>
      <c r="BP55" s="65">
        <v>52</v>
      </c>
      <c r="BQ55" s="19">
        <v>30</v>
      </c>
      <c r="BR55" s="65">
        <v>34</v>
      </c>
    </row>
    <row r="56" spans="1:70" ht="17.25" customHeight="1">
      <c r="A56" s="12" t="s">
        <v>60</v>
      </c>
      <c r="B56" s="77" t="s">
        <v>61</v>
      </c>
      <c r="C56" s="14"/>
      <c r="D56" s="15"/>
      <c r="E56" s="15">
        <v>5</v>
      </c>
      <c r="F56" s="63"/>
      <c r="G56" s="63"/>
      <c r="H56" s="16">
        <v>4</v>
      </c>
      <c r="I56" s="15"/>
      <c r="J56" s="81">
        <v>184</v>
      </c>
      <c r="K56" s="15"/>
      <c r="L56" s="85">
        <v>48</v>
      </c>
      <c r="M56" s="15"/>
      <c r="N56" s="15"/>
      <c r="O56" s="81">
        <f t="shared" si="24"/>
        <v>136</v>
      </c>
      <c r="P56" s="113">
        <f t="shared" si="25"/>
        <v>68</v>
      </c>
      <c r="Q56" s="113">
        <f t="shared" si="26"/>
        <v>68</v>
      </c>
      <c r="R56" s="61"/>
      <c r="S56" s="62"/>
      <c r="T56" s="19"/>
      <c r="U56" s="63"/>
      <c r="V56" s="17"/>
      <c r="W56" s="63"/>
      <c r="X56" s="63"/>
      <c r="Y56" s="63"/>
      <c r="Z56" s="65"/>
      <c r="AA56" s="19"/>
      <c r="AB56" s="63"/>
      <c r="AC56" s="17"/>
      <c r="AD56" s="63"/>
      <c r="AE56" s="63"/>
      <c r="AF56" s="63"/>
      <c r="AG56" s="65"/>
      <c r="AH56" s="111">
        <f t="shared" si="27"/>
        <v>0</v>
      </c>
      <c r="AI56" s="63"/>
      <c r="AJ56" s="15"/>
      <c r="AK56" s="81">
        <f t="shared" si="28"/>
        <v>0</v>
      </c>
      <c r="AL56" s="63"/>
      <c r="AM56" s="63"/>
      <c r="AN56" s="15"/>
      <c r="AO56" s="16"/>
      <c r="AP56" s="19">
        <f aca="true" t="shared" si="29" ref="AP56:AP65">AQ56+AS56</f>
        <v>104</v>
      </c>
      <c r="AQ56" s="63">
        <v>28</v>
      </c>
      <c r="AR56" s="15"/>
      <c r="AS56" s="17">
        <v>76</v>
      </c>
      <c r="AT56" s="64">
        <v>38</v>
      </c>
      <c r="AU56" s="64">
        <v>38</v>
      </c>
      <c r="AV56" s="63"/>
      <c r="AW56" s="65"/>
      <c r="AX56" s="19">
        <f>AY56+BA56</f>
        <v>80</v>
      </c>
      <c r="AY56" s="63">
        <v>20</v>
      </c>
      <c r="AZ56" s="15"/>
      <c r="BA56" s="17">
        <v>60</v>
      </c>
      <c r="BB56" s="64">
        <v>30</v>
      </c>
      <c r="BC56" s="64">
        <v>30</v>
      </c>
      <c r="BD56" s="63"/>
      <c r="BE56" s="65"/>
      <c r="BF56" s="19"/>
      <c r="BG56" s="85"/>
      <c r="BH56" s="15"/>
      <c r="BI56" s="17"/>
      <c r="BJ56" s="63"/>
      <c r="BK56" s="63"/>
      <c r="BL56" s="63"/>
      <c r="BM56" s="65"/>
      <c r="BN56" s="21"/>
      <c r="BO56" s="19">
        <v>140</v>
      </c>
      <c r="BP56" s="65">
        <v>44</v>
      </c>
      <c r="BQ56" s="19">
        <v>136</v>
      </c>
      <c r="BR56" s="65"/>
    </row>
    <row r="57" spans="1:70" ht="13.5" customHeight="1">
      <c r="A57" s="12" t="s">
        <v>62</v>
      </c>
      <c r="B57" s="77" t="s">
        <v>63</v>
      </c>
      <c r="C57" s="14">
        <v>5</v>
      </c>
      <c r="D57" s="15"/>
      <c r="E57" s="15"/>
      <c r="F57" s="63"/>
      <c r="G57" s="63"/>
      <c r="H57" s="16">
        <v>4</v>
      </c>
      <c r="I57" s="15"/>
      <c r="J57" s="81">
        <v>184</v>
      </c>
      <c r="K57" s="15"/>
      <c r="L57" s="85">
        <v>48</v>
      </c>
      <c r="M57" s="15"/>
      <c r="N57" s="15"/>
      <c r="O57" s="81">
        <f t="shared" si="24"/>
        <v>136</v>
      </c>
      <c r="P57" s="113">
        <f t="shared" si="25"/>
        <v>68</v>
      </c>
      <c r="Q57" s="113">
        <f t="shared" si="26"/>
        <v>68</v>
      </c>
      <c r="R57" s="61"/>
      <c r="S57" s="62"/>
      <c r="T57" s="19"/>
      <c r="U57" s="63"/>
      <c r="V57" s="17"/>
      <c r="W57" s="63"/>
      <c r="X57" s="63"/>
      <c r="Y57" s="63"/>
      <c r="Z57" s="65"/>
      <c r="AA57" s="19"/>
      <c r="AB57" s="63"/>
      <c r="AC57" s="17"/>
      <c r="AD57" s="63"/>
      <c r="AE57" s="63"/>
      <c r="AF57" s="63"/>
      <c r="AG57" s="65"/>
      <c r="AH57" s="111">
        <f t="shared" si="27"/>
        <v>0</v>
      </c>
      <c r="AI57" s="63"/>
      <c r="AJ57" s="15"/>
      <c r="AK57" s="81">
        <f t="shared" si="28"/>
        <v>0</v>
      </c>
      <c r="AL57" s="63"/>
      <c r="AM57" s="63"/>
      <c r="AN57" s="15"/>
      <c r="AO57" s="16"/>
      <c r="AP57" s="19">
        <f t="shared" si="29"/>
        <v>104</v>
      </c>
      <c r="AQ57" s="63">
        <v>28</v>
      </c>
      <c r="AR57" s="15"/>
      <c r="AS57" s="17">
        <v>76</v>
      </c>
      <c r="AT57" s="64">
        <v>38</v>
      </c>
      <c r="AU57" s="64">
        <v>38</v>
      </c>
      <c r="AV57" s="63"/>
      <c r="AW57" s="65"/>
      <c r="AX57" s="19">
        <f>AY57+BA57</f>
        <v>80</v>
      </c>
      <c r="AY57" s="63">
        <v>20</v>
      </c>
      <c r="AZ57" s="15"/>
      <c r="BA57" s="17">
        <v>60</v>
      </c>
      <c r="BB57" s="64">
        <v>30</v>
      </c>
      <c r="BC57" s="64">
        <v>30</v>
      </c>
      <c r="BD57" s="63"/>
      <c r="BE57" s="65"/>
      <c r="BF57" s="19"/>
      <c r="BG57" s="85"/>
      <c r="BH57" s="15"/>
      <c r="BI57" s="17"/>
      <c r="BJ57" s="63"/>
      <c r="BK57" s="63"/>
      <c r="BL57" s="63"/>
      <c r="BM57" s="65"/>
      <c r="BN57" s="21"/>
      <c r="BO57" s="19">
        <v>143</v>
      </c>
      <c r="BP57" s="65">
        <v>41</v>
      </c>
      <c r="BQ57" s="19">
        <v>100</v>
      </c>
      <c r="BR57" s="65">
        <v>36</v>
      </c>
    </row>
    <row r="58" spans="1:70" ht="15.75" customHeight="1">
      <c r="A58" s="12" t="s">
        <v>64</v>
      </c>
      <c r="B58" s="77" t="s">
        <v>65</v>
      </c>
      <c r="C58" s="14"/>
      <c r="D58" s="15"/>
      <c r="E58" s="15">
        <v>6</v>
      </c>
      <c r="F58" s="63"/>
      <c r="G58" s="63"/>
      <c r="H58" s="16"/>
      <c r="I58" s="15"/>
      <c r="J58" s="81">
        <f t="shared" si="22"/>
        <v>99</v>
      </c>
      <c r="K58" s="15"/>
      <c r="L58" s="85">
        <f t="shared" si="23"/>
        <v>33</v>
      </c>
      <c r="M58" s="15"/>
      <c r="N58" s="15"/>
      <c r="O58" s="81">
        <f t="shared" si="24"/>
        <v>66</v>
      </c>
      <c r="P58" s="113">
        <f t="shared" si="25"/>
        <v>33</v>
      </c>
      <c r="Q58" s="113">
        <f t="shared" si="26"/>
        <v>33</v>
      </c>
      <c r="R58" s="61"/>
      <c r="S58" s="62"/>
      <c r="T58" s="19"/>
      <c r="U58" s="63"/>
      <c r="V58" s="17"/>
      <c r="W58" s="63"/>
      <c r="X58" s="63"/>
      <c r="Y58" s="63"/>
      <c r="Z58" s="65"/>
      <c r="AA58" s="19"/>
      <c r="AB58" s="63"/>
      <c r="AC58" s="17"/>
      <c r="AD58" s="63"/>
      <c r="AE58" s="63"/>
      <c r="AF58" s="63"/>
      <c r="AG58" s="65"/>
      <c r="AH58" s="111">
        <f t="shared" si="27"/>
        <v>0</v>
      </c>
      <c r="AI58" s="63"/>
      <c r="AJ58" s="15"/>
      <c r="AK58" s="81">
        <f t="shared" si="28"/>
        <v>0</v>
      </c>
      <c r="AL58" s="63"/>
      <c r="AM58" s="63"/>
      <c r="AN58" s="15"/>
      <c r="AO58" s="16"/>
      <c r="AP58" s="19"/>
      <c r="AQ58" s="63"/>
      <c r="AR58" s="15"/>
      <c r="AS58" s="17"/>
      <c r="AT58" s="63"/>
      <c r="AU58" s="63"/>
      <c r="AV58" s="63"/>
      <c r="AW58" s="65"/>
      <c r="AX58" s="19"/>
      <c r="AY58" s="63"/>
      <c r="AZ58" s="15"/>
      <c r="BA58" s="17"/>
      <c r="BB58" s="63"/>
      <c r="BC58" s="63"/>
      <c r="BD58" s="63"/>
      <c r="BE58" s="65"/>
      <c r="BF58" s="88">
        <f>BG58+BI58</f>
        <v>99</v>
      </c>
      <c r="BG58" s="85">
        <f>BI58*50%</f>
        <v>33</v>
      </c>
      <c r="BH58" s="15"/>
      <c r="BI58" s="17">
        <v>66</v>
      </c>
      <c r="BJ58" s="64">
        <v>33</v>
      </c>
      <c r="BK58" s="64">
        <v>33</v>
      </c>
      <c r="BL58" s="63"/>
      <c r="BM58" s="65"/>
      <c r="BN58" s="21"/>
      <c r="BO58" s="19">
        <v>74</v>
      </c>
      <c r="BP58" s="65">
        <v>25</v>
      </c>
      <c r="BQ58" s="19">
        <v>38</v>
      </c>
      <c r="BR58" s="65">
        <v>28</v>
      </c>
    </row>
    <row r="59" spans="1:70" ht="17.25" customHeight="1">
      <c r="A59" s="12" t="s">
        <v>66</v>
      </c>
      <c r="B59" s="77" t="s">
        <v>67</v>
      </c>
      <c r="C59" s="14"/>
      <c r="D59" s="15"/>
      <c r="E59" s="15">
        <v>6</v>
      </c>
      <c r="F59" s="63"/>
      <c r="G59" s="63"/>
      <c r="H59" s="16"/>
      <c r="I59" s="15"/>
      <c r="J59" s="81">
        <v>99</v>
      </c>
      <c r="K59" s="15"/>
      <c r="L59" s="85">
        <v>33</v>
      </c>
      <c r="M59" s="15"/>
      <c r="N59" s="15"/>
      <c r="O59" s="81">
        <f t="shared" si="24"/>
        <v>66</v>
      </c>
      <c r="P59" s="113">
        <f t="shared" si="25"/>
        <v>33</v>
      </c>
      <c r="Q59" s="113">
        <f t="shared" si="26"/>
        <v>33</v>
      </c>
      <c r="R59" s="61"/>
      <c r="S59" s="62"/>
      <c r="T59" s="19"/>
      <c r="U59" s="63"/>
      <c r="V59" s="17"/>
      <c r="W59" s="63"/>
      <c r="X59" s="63"/>
      <c r="Y59" s="63"/>
      <c r="Z59" s="65"/>
      <c r="AA59" s="19"/>
      <c r="AB59" s="63"/>
      <c r="AC59" s="17"/>
      <c r="AD59" s="63"/>
      <c r="AE59" s="63"/>
      <c r="AF59" s="63"/>
      <c r="AG59" s="65"/>
      <c r="AH59" s="111">
        <f t="shared" si="27"/>
        <v>0</v>
      </c>
      <c r="AI59" s="63"/>
      <c r="AJ59" s="15"/>
      <c r="AK59" s="81">
        <f t="shared" si="28"/>
        <v>0</v>
      </c>
      <c r="AL59" s="63"/>
      <c r="AM59" s="63"/>
      <c r="AN59" s="15"/>
      <c r="AO59" s="16"/>
      <c r="AP59" s="19"/>
      <c r="AQ59" s="63"/>
      <c r="AR59" s="15"/>
      <c r="AS59" s="17"/>
      <c r="AT59" s="63"/>
      <c r="AU59" s="63"/>
      <c r="AV59" s="63"/>
      <c r="AW59" s="65"/>
      <c r="AX59" s="19"/>
      <c r="AY59" s="63"/>
      <c r="AZ59" s="15"/>
      <c r="BA59" s="17"/>
      <c r="BB59" s="63"/>
      <c r="BC59" s="63"/>
      <c r="BD59" s="63"/>
      <c r="BE59" s="65"/>
      <c r="BF59" s="88">
        <f>BG59+BI59</f>
        <v>99</v>
      </c>
      <c r="BG59" s="85">
        <f>BI59*50%</f>
        <v>33</v>
      </c>
      <c r="BH59" s="15"/>
      <c r="BI59" s="17">
        <v>66</v>
      </c>
      <c r="BJ59" s="64">
        <v>33</v>
      </c>
      <c r="BK59" s="64">
        <v>33</v>
      </c>
      <c r="BL59" s="63"/>
      <c r="BM59" s="65"/>
      <c r="BN59" s="21"/>
      <c r="BO59" s="19">
        <v>88</v>
      </c>
      <c r="BP59" s="65">
        <v>11</v>
      </c>
      <c r="BQ59" s="19">
        <v>52</v>
      </c>
      <c r="BR59" s="65">
        <v>14</v>
      </c>
    </row>
    <row r="60" spans="1:70" ht="13.5" customHeight="1">
      <c r="A60" s="12" t="s">
        <v>68</v>
      </c>
      <c r="B60" s="77" t="s">
        <v>69</v>
      </c>
      <c r="C60" s="14">
        <v>6</v>
      </c>
      <c r="D60" s="15"/>
      <c r="E60" s="15"/>
      <c r="F60" s="63"/>
      <c r="G60" s="63"/>
      <c r="H60" s="16"/>
      <c r="I60" s="15"/>
      <c r="J60" s="81">
        <v>99</v>
      </c>
      <c r="K60" s="15"/>
      <c r="L60" s="85">
        <v>33</v>
      </c>
      <c r="M60" s="15"/>
      <c r="N60" s="15"/>
      <c r="O60" s="81">
        <f t="shared" si="24"/>
        <v>66</v>
      </c>
      <c r="P60" s="113">
        <f t="shared" si="25"/>
        <v>33</v>
      </c>
      <c r="Q60" s="113">
        <f t="shared" si="26"/>
        <v>33</v>
      </c>
      <c r="R60" s="61"/>
      <c r="S60" s="62"/>
      <c r="T60" s="19"/>
      <c r="U60" s="63"/>
      <c r="V60" s="17"/>
      <c r="W60" s="63"/>
      <c r="X60" s="63"/>
      <c r="Y60" s="63"/>
      <c r="Z60" s="65"/>
      <c r="AA60" s="19"/>
      <c r="AB60" s="63"/>
      <c r="AC60" s="17"/>
      <c r="AD60" s="63"/>
      <c r="AE60" s="63"/>
      <c r="AF60" s="63"/>
      <c r="AG60" s="65"/>
      <c r="AH60" s="111">
        <f t="shared" si="27"/>
        <v>0</v>
      </c>
      <c r="AI60" s="63"/>
      <c r="AJ60" s="15"/>
      <c r="AK60" s="81">
        <f t="shared" si="28"/>
        <v>0</v>
      </c>
      <c r="AL60" s="63"/>
      <c r="AM60" s="63"/>
      <c r="AN60" s="15"/>
      <c r="AO60" s="16"/>
      <c r="AP60" s="19"/>
      <c r="AQ60" s="63"/>
      <c r="AR60" s="15"/>
      <c r="AS60" s="17"/>
      <c r="AT60" s="63"/>
      <c r="AU60" s="63"/>
      <c r="AV60" s="63"/>
      <c r="AW60" s="65"/>
      <c r="AX60" s="19"/>
      <c r="AY60" s="63"/>
      <c r="AZ60" s="15"/>
      <c r="BA60" s="17"/>
      <c r="BB60" s="63"/>
      <c r="BC60" s="63"/>
      <c r="BD60" s="63"/>
      <c r="BE60" s="65"/>
      <c r="BF60" s="88">
        <f>BG60+BI60</f>
        <v>99</v>
      </c>
      <c r="BG60" s="85">
        <f>BI60*50%</f>
        <v>33</v>
      </c>
      <c r="BH60" s="15"/>
      <c r="BI60" s="17">
        <v>66</v>
      </c>
      <c r="BJ60" s="64">
        <v>33</v>
      </c>
      <c r="BK60" s="64">
        <v>33</v>
      </c>
      <c r="BL60" s="63"/>
      <c r="BM60" s="65"/>
      <c r="BN60" s="21"/>
      <c r="BO60" s="19">
        <v>63</v>
      </c>
      <c r="BP60" s="65">
        <v>36</v>
      </c>
      <c r="BQ60" s="19">
        <v>45</v>
      </c>
      <c r="BR60" s="65">
        <v>21</v>
      </c>
    </row>
    <row r="61" spans="1:70" ht="15.75" customHeight="1">
      <c r="A61" s="12" t="s">
        <v>70</v>
      </c>
      <c r="B61" s="77" t="s">
        <v>71</v>
      </c>
      <c r="C61" s="14"/>
      <c r="D61" s="15">
        <v>4</v>
      </c>
      <c r="E61" s="15"/>
      <c r="F61" s="63"/>
      <c r="G61" s="63"/>
      <c r="H61" s="16"/>
      <c r="I61" s="15"/>
      <c r="J61" s="81">
        <f t="shared" si="22"/>
        <v>114</v>
      </c>
      <c r="K61" s="15"/>
      <c r="L61" s="85">
        <f t="shared" si="23"/>
        <v>38</v>
      </c>
      <c r="M61" s="15"/>
      <c r="N61" s="15"/>
      <c r="O61" s="81">
        <f t="shared" si="24"/>
        <v>76</v>
      </c>
      <c r="P61" s="113">
        <f t="shared" si="25"/>
        <v>38</v>
      </c>
      <c r="Q61" s="113">
        <f t="shared" si="26"/>
        <v>38</v>
      </c>
      <c r="R61" s="61"/>
      <c r="S61" s="62"/>
      <c r="T61" s="19"/>
      <c r="U61" s="63"/>
      <c r="V61" s="17"/>
      <c r="W61" s="63"/>
      <c r="X61" s="63"/>
      <c r="Y61" s="63"/>
      <c r="Z61" s="65"/>
      <c r="AA61" s="19"/>
      <c r="AB61" s="63"/>
      <c r="AC61" s="17"/>
      <c r="AD61" s="63"/>
      <c r="AE61" s="63"/>
      <c r="AF61" s="63"/>
      <c r="AG61" s="65"/>
      <c r="AH61" s="111">
        <f t="shared" si="27"/>
        <v>0</v>
      </c>
      <c r="AI61" s="63"/>
      <c r="AJ61" s="15"/>
      <c r="AK61" s="81">
        <f t="shared" si="28"/>
        <v>0</v>
      </c>
      <c r="AL61" s="63"/>
      <c r="AM61" s="63"/>
      <c r="AN61" s="15"/>
      <c r="AO61" s="16"/>
      <c r="AP61" s="19">
        <f t="shared" si="29"/>
        <v>114</v>
      </c>
      <c r="AQ61" s="63">
        <f>AS61*50%</f>
        <v>38</v>
      </c>
      <c r="AR61" s="15"/>
      <c r="AS61" s="17">
        <v>76</v>
      </c>
      <c r="AT61" s="64">
        <v>38</v>
      </c>
      <c r="AU61" s="64">
        <v>38</v>
      </c>
      <c r="AV61" s="63"/>
      <c r="AW61" s="65"/>
      <c r="AX61" s="19"/>
      <c r="AY61" s="63"/>
      <c r="AZ61" s="15"/>
      <c r="BA61" s="17"/>
      <c r="BB61" s="63"/>
      <c r="BC61" s="63"/>
      <c r="BD61" s="63"/>
      <c r="BE61" s="65"/>
      <c r="BF61" s="19"/>
      <c r="BG61" s="85"/>
      <c r="BH61" s="15"/>
      <c r="BI61" s="17"/>
      <c r="BJ61" s="63"/>
      <c r="BK61" s="63"/>
      <c r="BL61" s="63"/>
      <c r="BM61" s="65"/>
      <c r="BN61" s="21"/>
      <c r="BO61" s="19">
        <v>71</v>
      </c>
      <c r="BP61" s="65">
        <v>43</v>
      </c>
      <c r="BQ61" s="19">
        <v>21</v>
      </c>
      <c r="BR61" s="65">
        <v>55</v>
      </c>
    </row>
    <row r="62" spans="1:70" ht="13.5" customHeight="1">
      <c r="A62" s="12" t="s">
        <v>72</v>
      </c>
      <c r="B62" s="77" t="s">
        <v>73</v>
      </c>
      <c r="C62" s="14"/>
      <c r="D62" s="15"/>
      <c r="E62" s="15">
        <v>3</v>
      </c>
      <c r="F62" s="63"/>
      <c r="G62" s="63"/>
      <c r="H62" s="16"/>
      <c r="I62" s="15"/>
      <c r="J62" s="81">
        <f t="shared" si="22"/>
        <v>96</v>
      </c>
      <c r="K62" s="15"/>
      <c r="L62" s="85">
        <f t="shared" si="23"/>
        <v>32</v>
      </c>
      <c r="M62" s="15"/>
      <c r="N62" s="15"/>
      <c r="O62" s="81">
        <f t="shared" si="24"/>
        <v>64</v>
      </c>
      <c r="P62" s="113">
        <f t="shared" si="25"/>
        <v>32</v>
      </c>
      <c r="Q62" s="113">
        <f t="shared" si="26"/>
        <v>32</v>
      </c>
      <c r="R62" s="61"/>
      <c r="S62" s="62"/>
      <c r="T62" s="19"/>
      <c r="U62" s="63"/>
      <c r="V62" s="17"/>
      <c r="W62" s="63"/>
      <c r="X62" s="63"/>
      <c r="Y62" s="63"/>
      <c r="Z62" s="65"/>
      <c r="AA62" s="19"/>
      <c r="AB62" s="63"/>
      <c r="AC62" s="17"/>
      <c r="AD62" s="63"/>
      <c r="AE62" s="63"/>
      <c r="AF62" s="63"/>
      <c r="AG62" s="65"/>
      <c r="AH62" s="111">
        <f t="shared" si="27"/>
        <v>96</v>
      </c>
      <c r="AI62" s="63">
        <f>AK62*50%</f>
        <v>32</v>
      </c>
      <c r="AJ62" s="15"/>
      <c r="AK62" s="81">
        <f t="shared" si="28"/>
        <v>64</v>
      </c>
      <c r="AL62" s="64">
        <v>32</v>
      </c>
      <c r="AM62" s="64">
        <v>32</v>
      </c>
      <c r="AN62" s="15"/>
      <c r="AO62" s="16"/>
      <c r="AP62" s="19"/>
      <c r="AQ62" s="63"/>
      <c r="AR62" s="15"/>
      <c r="AS62" s="17"/>
      <c r="AT62" s="63"/>
      <c r="AU62" s="63"/>
      <c r="AV62" s="63"/>
      <c r="AW62" s="65"/>
      <c r="AX62" s="19"/>
      <c r="AY62" s="63"/>
      <c r="AZ62" s="15"/>
      <c r="BA62" s="17"/>
      <c r="BB62" s="63"/>
      <c r="BC62" s="63"/>
      <c r="BD62" s="63"/>
      <c r="BE62" s="65"/>
      <c r="BF62" s="19"/>
      <c r="BG62" s="85"/>
      <c r="BH62" s="15"/>
      <c r="BI62" s="17"/>
      <c r="BJ62" s="63"/>
      <c r="BK62" s="63"/>
      <c r="BL62" s="63"/>
      <c r="BM62" s="65"/>
      <c r="BN62" s="21"/>
      <c r="BO62" s="19">
        <v>40</v>
      </c>
      <c r="BP62" s="65">
        <v>56</v>
      </c>
      <c r="BQ62" s="19">
        <v>40</v>
      </c>
      <c r="BR62" s="65">
        <v>24</v>
      </c>
    </row>
    <row r="63" spans="1:70" ht="15" customHeight="1">
      <c r="A63" s="12" t="s">
        <v>74</v>
      </c>
      <c r="B63" s="77" t="s">
        <v>75</v>
      </c>
      <c r="C63" s="14">
        <v>4</v>
      </c>
      <c r="D63" s="15"/>
      <c r="E63" s="15"/>
      <c r="F63" s="63"/>
      <c r="G63" s="63"/>
      <c r="H63" s="16"/>
      <c r="I63" s="15"/>
      <c r="J63" s="81">
        <f t="shared" si="22"/>
        <v>114</v>
      </c>
      <c r="K63" s="15"/>
      <c r="L63" s="85">
        <f t="shared" si="23"/>
        <v>38</v>
      </c>
      <c r="M63" s="15"/>
      <c r="N63" s="15"/>
      <c r="O63" s="81">
        <f t="shared" si="24"/>
        <v>76</v>
      </c>
      <c r="P63" s="113">
        <f t="shared" si="25"/>
        <v>38</v>
      </c>
      <c r="Q63" s="113">
        <f t="shared" si="26"/>
        <v>38</v>
      </c>
      <c r="R63" s="61"/>
      <c r="S63" s="62"/>
      <c r="T63" s="19"/>
      <c r="U63" s="63"/>
      <c r="V63" s="17"/>
      <c r="W63" s="63"/>
      <c r="X63" s="63"/>
      <c r="Y63" s="63"/>
      <c r="Z63" s="65"/>
      <c r="AA63" s="19"/>
      <c r="AB63" s="63"/>
      <c r="AC63" s="17"/>
      <c r="AD63" s="63"/>
      <c r="AE63" s="63"/>
      <c r="AF63" s="63"/>
      <c r="AG63" s="65"/>
      <c r="AH63" s="111">
        <f t="shared" si="27"/>
        <v>0</v>
      </c>
      <c r="AI63" s="63"/>
      <c r="AJ63" s="15"/>
      <c r="AK63" s="81">
        <f t="shared" si="28"/>
        <v>0</v>
      </c>
      <c r="AL63" s="63"/>
      <c r="AM63" s="63"/>
      <c r="AN63" s="15"/>
      <c r="AO63" s="16"/>
      <c r="AP63" s="19">
        <f t="shared" si="29"/>
        <v>114</v>
      </c>
      <c r="AQ63" s="63">
        <f>AS63*50%</f>
        <v>38</v>
      </c>
      <c r="AR63" s="15"/>
      <c r="AS63" s="17">
        <v>76</v>
      </c>
      <c r="AT63" s="64">
        <v>38</v>
      </c>
      <c r="AU63" s="64">
        <v>38</v>
      </c>
      <c r="AV63" s="63"/>
      <c r="AW63" s="65"/>
      <c r="AX63" s="19"/>
      <c r="AY63" s="63"/>
      <c r="AZ63" s="15"/>
      <c r="BA63" s="17"/>
      <c r="BB63" s="63"/>
      <c r="BC63" s="63"/>
      <c r="BD63" s="63"/>
      <c r="BE63" s="65"/>
      <c r="BF63" s="19"/>
      <c r="BG63" s="85"/>
      <c r="BH63" s="15"/>
      <c r="BI63" s="17"/>
      <c r="BJ63" s="63"/>
      <c r="BK63" s="63"/>
      <c r="BL63" s="63"/>
      <c r="BM63" s="65"/>
      <c r="BN63" s="21"/>
      <c r="BO63" s="19">
        <v>61</v>
      </c>
      <c r="BP63" s="65">
        <v>53</v>
      </c>
      <c r="BQ63" s="19">
        <v>12</v>
      </c>
      <c r="BR63" s="65">
        <v>64</v>
      </c>
    </row>
    <row r="64" spans="1:70" ht="31.5" customHeight="1">
      <c r="A64" s="12" t="s">
        <v>76</v>
      </c>
      <c r="B64" s="77" t="s">
        <v>77</v>
      </c>
      <c r="C64" s="14">
        <v>5</v>
      </c>
      <c r="D64" s="15"/>
      <c r="E64" s="15"/>
      <c r="F64" s="63"/>
      <c r="G64" s="63"/>
      <c r="H64" s="16"/>
      <c r="I64" s="15"/>
      <c r="J64" s="81">
        <f t="shared" si="22"/>
        <v>45</v>
      </c>
      <c r="K64" s="15"/>
      <c r="L64" s="85">
        <f t="shared" si="23"/>
        <v>15</v>
      </c>
      <c r="M64" s="15"/>
      <c r="N64" s="15"/>
      <c r="O64" s="81">
        <f t="shared" si="24"/>
        <v>30</v>
      </c>
      <c r="P64" s="113">
        <f t="shared" si="25"/>
        <v>15</v>
      </c>
      <c r="Q64" s="113">
        <f t="shared" si="26"/>
        <v>15</v>
      </c>
      <c r="R64" s="61"/>
      <c r="S64" s="62"/>
      <c r="T64" s="19"/>
      <c r="U64" s="63"/>
      <c r="V64" s="17"/>
      <c r="W64" s="63"/>
      <c r="X64" s="63"/>
      <c r="Y64" s="63"/>
      <c r="Z64" s="65"/>
      <c r="AA64" s="19"/>
      <c r="AB64" s="63"/>
      <c r="AC64" s="17"/>
      <c r="AD64" s="63"/>
      <c r="AE64" s="63"/>
      <c r="AF64" s="63"/>
      <c r="AG64" s="65"/>
      <c r="AH64" s="111">
        <f t="shared" si="27"/>
        <v>0</v>
      </c>
      <c r="AI64" s="63"/>
      <c r="AJ64" s="15"/>
      <c r="AK64" s="81">
        <f t="shared" si="28"/>
        <v>0</v>
      </c>
      <c r="AL64" s="63"/>
      <c r="AM64" s="63"/>
      <c r="AN64" s="15"/>
      <c r="AO64" s="16"/>
      <c r="AP64" s="19"/>
      <c r="AQ64" s="63"/>
      <c r="AR64" s="15"/>
      <c r="AS64" s="17"/>
      <c r="AT64" s="63"/>
      <c r="AU64" s="63"/>
      <c r="AV64" s="63"/>
      <c r="AW64" s="65"/>
      <c r="AX64" s="19">
        <f>AY64+BA64</f>
        <v>45</v>
      </c>
      <c r="AY64" s="63">
        <f>BA64*50%</f>
        <v>15</v>
      </c>
      <c r="AZ64" s="15"/>
      <c r="BA64" s="17">
        <v>30</v>
      </c>
      <c r="BB64" s="64">
        <v>15</v>
      </c>
      <c r="BC64" s="64">
        <v>15</v>
      </c>
      <c r="BD64" s="63"/>
      <c r="BE64" s="65"/>
      <c r="BF64" s="19"/>
      <c r="BG64" s="85"/>
      <c r="BH64" s="15"/>
      <c r="BI64" s="17"/>
      <c r="BJ64" s="63"/>
      <c r="BK64" s="63"/>
      <c r="BL64" s="63"/>
      <c r="BM64" s="65"/>
      <c r="BN64" s="21"/>
      <c r="BO64" s="19">
        <v>45</v>
      </c>
      <c r="BP64" s="65"/>
      <c r="BQ64" s="19">
        <v>30</v>
      </c>
      <c r="BR64" s="65"/>
    </row>
    <row r="65" spans="1:70" ht="31.5" customHeight="1">
      <c r="A65" s="12" t="s">
        <v>78</v>
      </c>
      <c r="B65" s="77" t="s">
        <v>79</v>
      </c>
      <c r="C65" s="14"/>
      <c r="D65" s="15"/>
      <c r="E65" s="15">
        <v>4</v>
      </c>
      <c r="F65" s="63"/>
      <c r="G65" s="63"/>
      <c r="H65" s="16"/>
      <c r="I65" s="15"/>
      <c r="J65" s="81">
        <f t="shared" si="22"/>
        <v>57</v>
      </c>
      <c r="K65" s="15"/>
      <c r="L65" s="85">
        <f t="shared" si="23"/>
        <v>19</v>
      </c>
      <c r="M65" s="15"/>
      <c r="N65" s="15"/>
      <c r="O65" s="81">
        <f t="shared" si="24"/>
        <v>38</v>
      </c>
      <c r="P65" s="113">
        <f t="shared" si="25"/>
        <v>19</v>
      </c>
      <c r="Q65" s="113">
        <f t="shared" si="26"/>
        <v>19</v>
      </c>
      <c r="R65" s="61"/>
      <c r="S65" s="62"/>
      <c r="T65" s="19"/>
      <c r="U65" s="63"/>
      <c r="V65" s="17"/>
      <c r="W65" s="63"/>
      <c r="X65" s="63"/>
      <c r="Y65" s="63"/>
      <c r="Z65" s="65"/>
      <c r="AA65" s="19"/>
      <c r="AB65" s="63"/>
      <c r="AC65" s="17"/>
      <c r="AD65" s="63"/>
      <c r="AE65" s="63"/>
      <c r="AF65" s="63"/>
      <c r="AG65" s="65"/>
      <c r="AH65" s="111">
        <f t="shared" si="27"/>
        <v>0</v>
      </c>
      <c r="AI65" s="63"/>
      <c r="AJ65" s="15"/>
      <c r="AK65" s="81">
        <f t="shared" si="28"/>
        <v>0</v>
      </c>
      <c r="AL65" s="63"/>
      <c r="AM65" s="63"/>
      <c r="AN65" s="15"/>
      <c r="AO65" s="16"/>
      <c r="AP65" s="19">
        <f t="shared" si="29"/>
        <v>57</v>
      </c>
      <c r="AQ65" s="63">
        <f>AS65*50%</f>
        <v>19</v>
      </c>
      <c r="AR65" s="15"/>
      <c r="AS65" s="17">
        <v>38</v>
      </c>
      <c r="AT65" s="64">
        <v>19</v>
      </c>
      <c r="AU65" s="64">
        <v>19</v>
      </c>
      <c r="AV65" s="63"/>
      <c r="AW65" s="65"/>
      <c r="AX65" s="19"/>
      <c r="AY65" s="63"/>
      <c r="AZ65" s="15"/>
      <c r="BA65" s="17"/>
      <c r="BB65" s="63"/>
      <c r="BC65" s="63"/>
      <c r="BD65" s="63"/>
      <c r="BE65" s="65"/>
      <c r="BF65" s="19"/>
      <c r="BG65" s="85"/>
      <c r="BH65" s="15"/>
      <c r="BI65" s="17"/>
      <c r="BJ65" s="63"/>
      <c r="BK65" s="63"/>
      <c r="BL65" s="63"/>
      <c r="BM65" s="65"/>
      <c r="BN65" s="21"/>
      <c r="BO65" s="19">
        <v>57</v>
      </c>
      <c r="BP65" s="65"/>
      <c r="BQ65" s="19">
        <v>38</v>
      </c>
      <c r="BR65" s="65"/>
    </row>
    <row r="66" spans="1:70" ht="31.5" customHeight="1">
      <c r="A66" s="12" t="s">
        <v>50</v>
      </c>
      <c r="B66" s="79" t="s">
        <v>51</v>
      </c>
      <c r="C66" s="14">
        <v>5</v>
      </c>
      <c r="D66" s="15"/>
      <c r="E66" s="15"/>
      <c r="F66" s="63"/>
      <c r="G66" s="63"/>
      <c r="H66" s="16"/>
      <c r="I66" s="15"/>
      <c r="J66" s="81">
        <f t="shared" si="22"/>
        <v>90</v>
      </c>
      <c r="K66" s="15"/>
      <c r="L66" s="85">
        <f t="shared" si="23"/>
        <v>30</v>
      </c>
      <c r="M66" s="15"/>
      <c r="N66" s="15"/>
      <c r="O66" s="81">
        <f t="shared" si="24"/>
        <v>60</v>
      </c>
      <c r="P66" s="113">
        <f t="shared" si="25"/>
        <v>30</v>
      </c>
      <c r="Q66" s="113">
        <f t="shared" si="26"/>
        <v>30</v>
      </c>
      <c r="R66" s="61"/>
      <c r="S66" s="62"/>
      <c r="T66" s="19"/>
      <c r="U66" s="63"/>
      <c r="V66" s="17"/>
      <c r="W66" s="63"/>
      <c r="X66" s="63"/>
      <c r="Y66" s="63"/>
      <c r="Z66" s="65"/>
      <c r="AA66" s="19"/>
      <c r="AB66" s="63"/>
      <c r="AC66" s="17"/>
      <c r="AD66" s="63"/>
      <c r="AE66" s="63"/>
      <c r="AF66" s="63"/>
      <c r="AG66" s="65"/>
      <c r="AH66" s="111">
        <f t="shared" si="27"/>
        <v>0</v>
      </c>
      <c r="AI66" s="63"/>
      <c r="AJ66" s="15"/>
      <c r="AK66" s="81">
        <f t="shared" si="28"/>
        <v>0</v>
      </c>
      <c r="AL66" s="63"/>
      <c r="AM66" s="63"/>
      <c r="AN66" s="15"/>
      <c r="AO66" s="16"/>
      <c r="AP66" s="19"/>
      <c r="AQ66" s="63"/>
      <c r="AR66" s="15"/>
      <c r="AS66" s="17"/>
      <c r="AT66" s="63"/>
      <c r="AU66" s="63"/>
      <c r="AV66" s="63"/>
      <c r="AW66" s="65"/>
      <c r="AX66" s="19">
        <f>AY66+BA66</f>
        <v>90</v>
      </c>
      <c r="AY66" s="63">
        <f>BA66*50%</f>
        <v>30</v>
      </c>
      <c r="AZ66" s="15"/>
      <c r="BA66" s="17">
        <v>60</v>
      </c>
      <c r="BB66" s="64">
        <v>30</v>
      </c>
      <c r="BC66" s="64">
        <v>30</v>
      </c>
      <c r="BD66" s="63"/>
      <c r="BE66" s="65"/>
      <c r="BF66" s="19"/>
      <c r="BG66" s="85"/>
      <c r="BH66" s="15"/>
      <c r="BI66" s="17"/>
      <c r="BJ66" s="63"/>
      <c r="BK66" s="63"/>
      <c r="BL66" s="63"/>
      <c r="BM66" s="65"/>
      <c r="BN66" s="21"/>
      <c r="BO66" s="19">
        <v>90</v>
      </c>
      <c r="BP66" s="65"/>
      <c r="BQ66" s="19">
        <v>60</v>
      </c>
      <c r="BR66" s="65"/>
    </row>
    <row r="67" spans="1:70" ht="13.5" customHeight="1">
      <c r="A67" s="12" t="s">
        <v>229</v>
      </c>
      <c r="B67" s="79" t="s">
        <v>230</v>
      </c>
      <c r="C67" s="152"/>
      <c r="D67" s="15"/>
      <c r="E67" s="15"/>
      <c r="F67" s="63"/>
      <c r="G67" s="63"/>
      <c r="H67" s="153"/>
      <c r="I67" s="15"/>
      <c r="J67" s="81"/>
      <c r="K67" s="15"/>
      <c r="L67" s="85"/>
      <c r="M67" s="15"/>
      <c r="N67" s="15"/>
      <c r="O67" s="81"/>
      <c r="P67" s="113"/>
      <c r="Q67" s="113"/>
      <c r="R67" s="61"/>
      <c r="S67" s="62"/>
      <c r="T67" s="19"/>
      <c r="U67" s="63"/>
      <c r="V67" s="17"/>
      <c r="W67" s="63"/>
      <c r="X67" s="63"/>
      <c r="Y67" s="63"/>
      <c r="Z67" s="154"/>
      <c r="AA67" s="155"/>
      <c r="AB67" s="63"/>
      <c r="AC67" s="17"/>
      <c r="AD67" s="63"/>
      <c r="AE67" s="63"/>
      <c r="AF67" s="63"/>
      <c r="AG67" s="154"/>
      <c r="AH67" s="156">
        <v>45</v>
      </c>
      <c r="AI67" s="63">
        <v>13</v>
      </c>
      <c r="AJ67" s="15"/>
      <c r="AK67" s="81">
        <v>32</v>
      </c>
      <c r="AL67" s="63">
        <v>16</v>
      </c>
      <c r="AM67" s="63">
        <v>16</v>
      </c>
      <c r="AN67" s="15"/>
      <c r="AO67" s="153"/>
      <c r="AP67" s="155">
        <v>55</v>
      </c>
      <c r="AQ67" s="63">
        <v>17</v>
      </c>
      <c r="AR67" s="15"/>
      <c r="AS67" s="17">
        <v>38</v>
      </c>
      <c r="AT67" s="63">
        <v>19</v>
      </c>
      <c r="AU67" s="63">
        <v>19</v>
      </c>
      <c r="AV67" s="63"/>
      <c r="AW67" s="154"/>
      <c r="AX67" s="155"/>
      <c r="AY67" s="63"/>
      <c r="AZ67" s="15"/>
      <c r="BA67" s="17"/>
      <c r="BB67" s="64"/>
      <c r="BC67" s="64"/>
      <c r="BD67" s="63"/>
      <c r="BE67" s="154"/>
      <c r="BF67" s="155"/>
      <c r="BG67" s="85"/>
      <c r="BH67" s="15"/>
      <c r="BI67" s="17"/>
      <c r="BJ67" s="63"/>
      <c r="BK67" s="63"/>
      <c r="BL67" s="63"/>
      <c r="BM67" s="154"/>
      <c r="BN67" s="157"/>
      <c r="BO67" s="155"/>
      <c r="BP67" s="154">
        <v>100</v>
      </c>
      <c r="BQ67" s="155"/>
      <c r="BR67" s="154">
        <v>70</v>
      </c>
    </row>
    <row r="68" spans="1:70" ht="15" customHeight="1">
      <c r="A68" s="12" t="s">
        <v>228</v>
      </c>
      <c r="B68" s="79" t="s">
        <v>231</v>
      </c>
      <c r="C68" s="152"/>
      <c r="D68" s="15"/>
      <c r="E68" s="15"/>
      <c r="F68" s="63"/>
      <c r="G68" s="63"/>
      <c r="H68" s="153"/>
      <c r="I68" s="15"/>
      <c r="J68" s="81"/>
      <c r="K68" s="15"/>
      <c r="L68" s="85"/>
      <c r="M68" s="15"/>
      <c r="N68" s="15"/>
      <c r="O68" s="81"/>
      <c r="P68" s="113"/>
      <c r="Q68" s="113"/>
      <c r="R68" s="61"/>
      <c r="S68" s="62"/>
      <c r="T68" s="19"/>
      <c r="U68" s="63"/>
      <c r="V68" s="17"/>
      <c r="W68" s="63"/>
      <c r="X68" s="63"/>
      <c r="Y68" s="63"/>
      <c r="Z68" s="154"/>
      <c r="AA68" s="155"/>
      <c r="AB68" s="63"/>
      <c r="AC68" s="17"/>
      <c r="AD68" s="63"/>
      <c r="AE68" s="63"/>
      <c r="AF68" s="63"/>
      <c r="AG68" s="154"/>
      <c r="AH68" s="156"/>
      <c r="AI68" s="63"/>
      <c r="AJ68" s="15"/>
      <c r="AK68" s="81"/>
      <c r="AL68" s="63"/>
      <c r="AM68" s="63"/>
      <c r="AN68" s="15"/>
      <c r="AO68" s="153"/>
      <c r="AP68" s="155">
        <v>80</v>
      </c>
      <c r="AQ68" s="63">
        <v>23</v>
      </c>
      <c r="AR68" s="15"/>
      <c r="AS68" s="17">
        <v>57</v>
      </c>
      <c r="AT68" s="63">
        <v>19</v>
      </c>
      <c r="AU68" s="63">
        <v>38</v>
      </c>
      <c r="AV68" s="63"/>
      <c r="AW68" s="154"/>
      <c r="AX68" s="155"/>
      <c r="AY68" s="63"/>
      <c r="AZ68" s="15"/>
      <c r="BA68" s="17"/>
      <c r="BB68" s="64"/>
      <c r="BC68" s="64"/>
      <c r="BD68" s="63"/>
      <c r="BE68" s="154"/>
      <c r="BF68" s="155"/>
      <c r="BG68" s="85"/>
      <c r="BH68" s="15"/>
      <c r="BI68" s="17"/>
      <c r="BJ68" s="63"/>
      <c r="BK68" s="63"/>
      <c r="BL68" s="63"/>
      <c r="BM68" s="154"/>
      <c r="BN68" s="157"/>
      <c r="BO68" s="155"/>
      <c r="BP68" s="154">
        <v>80</v>
      </c>
      <c r="BQ68" s="155"/>
      <c r="BR68" s="154">
        <v>57</v>
      </c>
    </row>
    <row r="69" spans="1:70" ht="18" customHeight="1">
      <c r="A69" s="116" t="s">
        <v>232</v>
      </c>
      <c r="B69" s="145" t="s">
        <v>225</v>
      </c>
      <c r="C69" s="146"/>
      <c r="D69" s="144"/>
      <c r="E69" s="144">
        <v>1</v>
      </c>
      <c r="F69" s="116"/>
      <c r="G69" s="116"/>
      <c r="H69" s="147"/>
      <c r="I69" s="116"/>
      <c r="J69" s="83">
        <f>L69+O69</f>
        <v>153</v>
      </c>
      <c r="K69" s="84"/>
      <c r="L69" s="85">
        <v>51</v>
      </c>
      <c r="M69" s="84"/>
      <c r="N69" s="84"/>
      <c r="O69" s="83">
        <f>P69+Q69</f>
        <v>102</v>
      </c>
      <c r="P69" s="86">
        <f>W69+AD69</f>
        <v>51</v>
      </c>
      <c r="Q69" s="86">
        <f>X69+AE69</f>
        <v>51</v>
      </c>
      <c r="R69" s="86"/>
      <c r="S69" s="87"/>
      <c r="T69" s="88">
        <f>U69+V69</f>
        <v>153</v>
      </c>
      <c r="U69" s="85">
        <v>51</v>
      </c>
      <c r="V69" s="121">
        <v>102</v>
      </c>
      <c r="W69" s="85">
        <v>51</v>
      </c>
      <c r="X69" s="85">
        <v>51</v>
      </c>
      <c r="Y69" s="116"/>
      <c r="Z69" s="116"/>
      <c r="AA69" s="121"/>
      <c r="AB69" s="116"/>
      <c r="AC69" s="121"/>
      <c r="AD69" s="116"/>
      <c r="AE69" s="116"/>
      <c r="AF69" s="116"/>
      <c r="AG69" s="116"/>
      <c r="AH69" s="121"/>
      <c r="AI69" s="116"/>
      <c r="AJ69" s="116"/>
      <c r="AK69" s="121"/>
      <c r="AL69" s="116"/>
      <c r="AM69" s="116"/>
      <c r="AN69" s="116"/>
      <c r="AO69" s="120"/>
      <c r="AP69" s="122"/>
      <c r="AQ69" s="116"/>
      <c r="AR69" s="116"/>
      <c r="AS69" s="121"/>
      <c r="AT69" s="116"/>
      <c r="AU69" s="116"/>
      <c r="AV69" s="116"/>
      <c r="AW69" s="120"/>
      <c r="AX69" s="122"/>
      <c r="AY69" s="116"/>
      <c r="AZ69" s="116"/>
      <c r="BA69" s="121"/>
      <c r="BB69" s="116"/>
      <c r="BC69" s="116"/>
      <c r="BD69" s="116"/>
      <c r="BE69" s="120"/>
      <c r="BF69" s="122"/>
      <c r="BG69" s="116"/>
      <c r="BH69" s="116"/>
      <c r="BI69" s="121"/>
      <c r="BJ69" s="116"/>
      <c r="BK69" s="116"/>
      <c r="BL69" s="116"/>
      <c r="BM69" s="120"/>
      <c r="BN69" s="106"/>
      <c r="BO69" s="121"/>
      <c r="BP69" s="116">
        <v>153</v>
      </c>
      <c r="BQ69" s="121"/>
      <c r="BR69" s="116">
        <v>102</v>
      </c>
    </row>
    <row r="70" spans="1:70" ht="13.5" customHeight="1" thickBot="1">
      <c r="A70" s="140" t="s">
        <v>80</v>
      </c>
      <c r="B70" s="138" t="s">
        <v>81</v>
      </c>
      <c r="C70" s="139">
        <v>6</v>
      </c>
      <c r="D70" s="140"/>
      <c r="E70" s="140">
        <v>6</v>
      </c>
      <c r="F70" s="140"/>
      <c r="G70" s="140"/>
      <c r="H70" s="141">
        <v>3</v>
      </c>
      <c r="I70" s="140"/>
      <c r="J70" s="140">
        <f aca="true" t="shared" si="30" ref="J70:BE70">J72+J80</f>
        <v>637</v>
      </c>
      <c r="K70" s="140">
        <f t="shared" si="30"/>
        <v>0</v>
      </c>
      <c r="L70" s="140">
        <f t="shared" si="30"/>
        <v>247</v>
      </c>
      <c r="M70" s="140">
        <f t="shared" si="30"/>
        <v>0</v>
      </c>
      <c r="N70" s="140">
        <f t="shared" si="30"/>
        <v>0</v>
      </c>
      <c r="O70" s="140">
        <f t="shared" si="30"/>
        <v>419</v>
      </c>
      <c r="P70" s="140">
        <f t="shared" si="30"/>
        <v>222</v>
      </c>
      <c r="Q70" s="140">
        <f t="shared" si="30"/>
        <v>241</v>
      </c>
      <c r="R70" s="140">
        <f t="shared" si="30"/>
        <v>0</v>
      </c>
      <c r="S70" s="140">
        <f t="shared" si="30"/>
        <v>20</v>
      </c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>
        <f t="shared" si="30"/>
        <v>0</v>
      </c>
      <c r="AO70" s="140">
        <f t="shared" si="30"/>
        <v>0</v>
      </c>
      <c r="AP70" s="140">
        <f t="shared" si="30"/>
        <v>278</v>
      </c>
      <c r="AQ70" s="140">
        <f t="shared" si="30"/>
        <v>76</v>
      </c>
      <c r="AR70" s="140">
        <f t="shared" si="30"/>
        <v>0</v>
      </c>
      <c r="AS70" s="140">
        <f t="shared" si="30"/>
        <v>209</v>
      </c>
      <c r="AT70" s="140">
        <f t="shared" si="30"/>
        <v>95</v>
      </c>
      <c r="AU70" s="140">
        <f t="shared" si="30"/>
        <v>114</v>
      </c>
      <c r="AV70" s="140">
        <f t="shared" si="30"/>
        <v>0</v>
      </c>
      <c r="AW70" s="140">
        <f t="shared" si="30"/>
        <v>0</v>
      </c>
      <c r="AX70" s="140">
        <f t="shared" si="30"/>
        <v>282</v>
      </c>
      <c r="AY70" s="140">
        <f t="shared" si="30"/>
        <v>72</v>
      </c>
      <c r="AZ70" s="140">
        <f t="shared" si="30"/>
        <v>0</v>
      </c>
      <c r="BA70" s="140">
        <f t="shared" si="30"/>
        <v>210</v>
      </c>
      <c r="BB70" s="140">
        <f t="shared" si="30"/>
        <v>105</v>
      </c>
      <c r="BC70" s="140">
        <f t="shared" si="30"/>
        <v>105</v>
      </c>
      <c r="BD70" s="140">
        <f t="shared" si="30"/>
        <v>0</v>
      </c>
      <c r="BE70" s="140">
        <f t="shared" si="30"/>
        <v>20</v>
      </c>
      <c r="BF70" s="140"/>
      <c r="BG70" s="140"/>
      <c r="BH70" s="140"/>
      <c r="BI70" s="140"/>
      <c r="BJ70" s="140"/>
      <c r="BK70" s="140"/>
      <c r="BL70" s="140"/>
      <c r="BM70" s="141"/>
      <c r="BN70" s="9"/>
      <c r="BO70" s="139">
        <f>BO72+BO80</f>
        <v>464</v>
      </c>
      <c r="BP70" s="139">
        <f>BP72+BP80</f>
        <v>173</v>
      </c>
      <c r="BQ70" s="139">
        <f>BQ72+BQ80</f>
        <v>310</v>
      </c>
      <c r="BR70" s="139">
        <f>BR72+BR80</f>
        <v>109</v>
      </c>
    </row>
    <row r="71" spans="1:70" ht="3.75" customHeight="1" thickBot="1">
      <c r="A71" s="2"/>
      <c r="B71" s="5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21.75" customHeight="1" thickBot="1">
      <c r="A72" s="5" t="s">
        <v>82</v>
      </c>
      <c r="B72" s="59" t="s">
        <v>83</v>
      </c>
      <c r="C72" s="7">
        <v>3</v>
      </c>
      <c r="D72" s="5"/>
      <c r="E72" s="5">
        <v>3</v>
      </c>
      <c r="F72" s="5"/>
      <c r="G72" s="5"/>
      <c r="H72" s="8">
        <v>2</v>
      </c>
      <c r="I72" s="5"/>
      <c r="J72" s="5">
        <f>SUM(J74:J75)</f>
        <v>391</v>
      </c>
      <c r="K72" s="5"/>
      <c r="L72" s="5">
        <v>148</v>
      </c>
      <c r="M72" s="5"/>
      <c r="N72" s="5"/>
      <c r="O72" s="5">
        <f>SUM(O74:O75)</f>
        <v>272</v>
      </c>
      <c r="P72" s="5">
        <v>158</v>
      </c>
      <c r="Q72" s="5">
        <v>158</v>
      </c>
      <c r="R72" s="5"/>
      <c r="S72" s="8">
        <v>20</v>
      </c>
      <c r="T72" s="7"/>
      <c r="U72" s="5"/>
      <c r="V72" s="5"/>
      <c r="W72" s="5"/>
      <c r="X72" s="5"/>
      <c r="Y72" s="5"/>
      <c r="Z72" s="8"/>
      <c r="AA72" s="7"/>
      <c r="AB72" s="5"/>
      <c r="AC72" s="5"/>
      <c r="AD72" s="5"/>
      <c r="AE72" s="5"/>
      <c r="AF72" s="5"/>
      <c r="AG72" s="8"/>
      <c r="AH72" s="7"/>
      <c r="AI72" s="5"/>
      <c r="AJ72" s="5"/>
      <c r="AK72" s="5"/>
      <c r="AL72" s="5"/>
      <c r="AM72" s="5"/>
      <c r="AN72" s="5"/>
      <c r="AO72" s="8"/>
      <c r="AP72" s="7">
        <f aca="true" t="shared" si="31" ref="AP72:AU72">SUM(AP74:AP75)</f>
        <v>193</v>
      </c>
      <c r="AQ72" s="7">
        <f t="shared" si="31"/>
        <v>48</v>
      </c>
      <c r="AR72" s="7">
        <f t="shared" si="31"/>
        <v>0</v>
      </c>
      <c r="AS72" s="7">
        <f t="shared" si="31"/>
        <v>152</v>
      </c>
      <c r="AT72" s="7">
        <f t="shared" si="31"/>
        <v>76</v>
      </c>
      <c r="AU72" s="7">
        <f t="shared" si="31"/>
        <v>76</v>
      </c>
      <c r="AV72" s="7"/>
      <c r="AW72" s="7"/>
      <c r="AX72" s="7">
        <f aca="true" t="shared" si="32" ref="AX72:BC72">SUM(AX74:AX75)</f>
        <v>162</v>
      </c>
      <c r="AY72" s="7">
        <f t="shared" si="32"/>
        <v>42</v>
      </c>
      <c r="AZ72" s="7">
        <f t="shared" si="32"/>
        <v>0</v>
      </c>
      <c r="BA72" s="7">
        <f t="shared" si="32"/>
        <v>120</v>
      </c>
      <c r="BB72" s="7">
        <f t="shared" si="32"/>
        <v>60</v>
      </c>
      <c r="BC72" s="7">
        <f t="shared" si="32"/>
        <v>60</v>
      </c>
      <c r="BD72" s="7"/>
      <c r="BE72" s="7">
        <f>SUM(BE74:BE75)</f>
        <v>20</v>
      </c>
      <c r="BF72" s="7"/>
      <c r="BG72" s="7"/>
      <c r="BH72" s="7"/>
      <c r="BI72" s="7"/>
      <c r="BJ72" s="7"/>
      <c r="BK72" s="7"/>
      <c r="BL72" s="7"/>
      <c r="BM72" s="8"/>
      <c r="BN72" s="9"/>
      <c r="BO72" s="7">
        <f>SUM(BO74:BO75)</f>
        <v>337</v>
      </c>
      <c r="BP72" s="7">
        <f>SUM(BP74:BP75)</f>
        <v>54</v>
      </c>
      <c r="BQ72" s="7">
        <f>SUM(BQ74:BQ75)</f>
        <v>202</v>
      </c>
      <c r="BR72" s="7">
        <f>SUM(BR74:BR75)</f>
        <v>70</v>
      </c>
    </row>
    <row r="73" spans="1:70" ht="3.75" customHeight="1">
      <c r="A73" s="2"/>
      <c r="B73" s="5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26.25" customHeight="1">
      <c r="A74" s="12" t="s">
        <v>84</v>
      </c>
      <c r="B74" s="77" t="s">
        <v>85</v>
      </c>
      <c r="C74" s="14">
        <v>5</v>
      </c>
      <c r="D74" s="15"/>
      <c r="E74" s="15">
        <v>4</v>
      </c>
      <c r="F74" s="15"/>
      <c r="G74" s="15"/>
      <c r="H74" s="16"/>
      <c r="I74" s="15"/>
      <c r="J74" s="17">
        <f>SUM(L74:O74)</f>
        <v>230</v>
      </c>
      <c r="K74" s="15"/>
      <c r="L74" s="63">
        <v>94</v>
      </c>
      <c r="M74" s="15"/>
      <c r="N74" s="15"/>
      <c r="O74" s="17">
        <v>136</v>
      </c>
      <c r="P74" s="61">
        <v>68</v>
      </c>
      <c r="Q74" s="61">
        <v>68</v>
      </c>
      <c r="R74" s="17"/>
      <c r="S74" s="18">
        <v>20</v>
      </c>
      <c r="T74" s="19"/>
      <c r="U74" s="63"/>
      <c r="V74" s="17"/>
      <c r="W74" s="63"/>
      <c r="X74" s="63"/>
      <c r="Y74" s="15"/>
      <c r="Z74" s="16"/>
      <c r="AA74" s="19"/>
      <c r="AB74" s="63"/>
      <c r="AC74" s="17"/>
      <c r="AD74" s="63"/>
      <c r="AE74" s="63"/>
      <c r="AF74" s="15"/>
      <c r="AG74" s="16"/>
      <c r="AH74" s="19"/>
      <c r="AI74" s="63"/>
      <c r="AJ74" s="15"/>
      <c r="AK74" s="17"/>
      <c r="AL74" s="63"/>
      <c r="AM74" s="63"/>
      <c r="AN74" s="15"/>
      <c r="AO74" s="16"/>
      <c r="AP74" s="19">
        <v>104</v>
      </c>
      <c r="AQ74" s="63">
        <v>35</v>
      </c>
      <c r="AR74" s="15"/>
      <c r="AS74" s="17">
        <v>76</v>
      </c>
      <c r="AT74" s="64">
        <v>38</v>
      </c>
      <c r="AU74" s="64">
        <v>38</v>
      </c>
      <c r="AV74" s="63"/>
      <c r="AW74" s="65"/>
      <c r="AX74" s="19">
        <v>90</v>
      </c>
      <c r="AY74" s="63">
        <v>30</v>
      </c>
      <c r="AZ74" s="15"/>
      <c r="BA74" s="17">
        <v>60</v>
      </c>
      <c r="BB74" s="64">
        <v>30</v>
      </c>
      <c r="BC74" s="64">
        <v>30</v>
      </c>
      <c r="BD74" s="63"/>
      <c r="BE74" s="82">
        <v>20</v>
      </c>
      <c r="BF74" s="19"/>
      <c r="BG74" s="63"/>
      <c r="BH74" s="15"/>
      <c r="BI74" s="17"/>
      <c r="BJ74" s="64"/>
      <c r="BK74" s="64"/>
      <c r="BL74" s="63"/>
      <c r="BM74" s="65"/>
      <c r="BN74" s="21"/>
      <c r="BO74" s="19">
        <v>230</v>
      </c>
      <c r="BP74" s="65"/>
      <c r="BQ74" s="19">
        <v>136</v>
      </c>
      <c r="BR74" s="65"/>
    </row>
    <row r="75" spans="1:70" ht="23.25" customHeight="1">
      <c r="A75" s="12" t="s">
        <v>87</v>
      </c>
      <c r="B75" s="77" t="s">
        <v>88</v>
      </c>
      <c r="C75" s="14">
        <v>5</v>
      </c>
      <c r="D75" s="15"/>
      <c r="E75" s="15">
        <v>4</v>
      </c>
      <c r="F75" s="15"/>
      <c r="G75" s="15"/>
      <c r="H75" s="16"/>
      <c r="I75" s="15"/>
      <c r="J75" s="17">
        <f>SUM(L75:O75)</f>
        <v>161</v>
      </c>
      <c r="K75" s="15"/>
      <c r="L75" s="63">
        <v>25</v>
      </c>
      <c r="M75" s="15"/>
      <c r="N75" s="15"/>
      <c r="O75" s="17">
        <v>136</v>
      </c>
      <c r="P75" s="61">
        <v>68</v>
      </c>
      <c r="Q75" s="61">
        <v>68</v>
      </c>
      <c r="R75" s="17"/>
      <c r="S75" s="18"/>
      <c r="T75" s="19"/>
      <c r="U75" s="63"/>
      <c r="V75" s="17"/>
      <c r="W75" s="63"/>
      <c r="X75" s="63"/>
      <c r="Y75" s="15"/>
      <c r="Z75" s="16"/>
      <c r="AA75" s="19"/>
      <c r="AB75" s="63"/>
      <c r="AC75" s="17"/>
      <c r="AD75" s="63"/>
      <c r="AE75" s="63"/>
      <c r="AF75" s="15"/>
      <c r="AG75" s="16"/>
      <c r="AH75" s="19"/>
      <c r="AI75" s="63"/>
      <c r="AJ75" s="15"/>
      <c r="AK75" s="17"/>
      <c r="AL75" s="63"/>
      <c r="AM75" s="63"/>
      <c r="AN75" s="15"/>
      <c r="AO75" s="16"/>
      <c r="AP75" s="19">
        <v>89</v>
      </c>
      <c r="AQ75" s="63">
        <v>13</v>
      </c>
      <c r="AR75" s="15"/>
      <c r="AS75" s="17">
        <v>76</v>
      </c>
      <c r="AT75" s="64">
        <v>38</v>
      </c>
      <c r="AU75" s="64">
        <v>38</v>
      </c>
      <c r="AV75" s="63"/>
      <c r="AW75" s="65"/>
      <c r="AX75" s="19">
        <v>72</v>
      </c>
      <c r="AY75" s="63">
        <v>12</v>
      </c>
      <c r="AZ75" s="15"/>
      <c r="BA75" s="17">
        <v>60</v>
      </c>
      <c r="BB75" s="64">
        <v>30</v>
      </c>
      <c r="BC75" s="64">
        <v>30</v>
      </c>
      <c r="BD75" s="63"/>
      <c r="BE75" s="65"/>
      <c r="BF75" s="19"/>
      <c r="BG75" s="63"/>
      <c r="BH75" s="15"/>
      <c r="BI75" s="17"/>
      <c r="BJ75" s="63"/>
      <c r="BK75" s="63"/>
      <c r="BL75" s="63"/>
      <c r="BM75" s="65"/>
      <c r="BN75" s="21"/>
      <c r="BO75" s="134">
        <v>107</v>
      </c>
      <c r="BP75" s="65">
        <v>54</v>
      </c>
      <c r="BQ75" s="134">
        <v>66</v>
      </c>
      <c r="BR75" s="65">
        <v>70</v>
      </c>
    </row>
    <row r="76" spans="1:70" ht="13.5" customHeight="1">
      <c r="A76" s="12" t="s">
        <v>89</v>
      </c>
      <c r="B76" s="77" t="s">
        <v>90</v>
      </c>
      <c r="C76" s="14"/>
      <c r="D76" s="15"/>
      <c r="E76" s="15">
        <v>45</v>
      </c>
      <c r="F76" s="12"/>
      <c r="G76" s="12"/>
      <c r="H76" s="25" t="s">
        <v>184</v>
      </c>
      <c r="I76" s="26"/>
      <c r="J76" s="27" t="s">
        <v>173</v>
      </c>
      <c r="K76" s="12"/>
      <c r="L76" s="28" t="s">
        <v>185</v>
      </c>
      <c r="M76" s="12"/>
      <c r="N76" s="12"/>
      <c r="O76" s="17">
        <v>108</v>
      </c>
      <c r="P76" s="12" t="s">
        <v>186</v>
      </c>
      <c r="Q76" s="171">
        <v>3</v>
      </c>
      <c r="R76" s="171"/>
      <c r="S76" s="18"/>
      <c r="T76" s="189" t="s">
        <v>185</v>
      </c>
      <c r="U76" s="189"/>
      <c r="V76" s="17"/>
      <c r="W76" s="29" t="s">
        <v>186</v>
      </c>
      <c r="X76" s="15"/>
      <c r="Y76" s="190"/>
      <c r="Z76" s="190"/>
      <c r="AA76" s="189" t="s">
        <v>185</v>
      </c>
      <c r="AB76" s="189"/>
      <c r="AC76" s="17"/>
      <c r="AD76" s="29" t="s">
        <v>186</v>
      </c>
      <c r="AE76" s="15"/>
      <c r="AF76" s="190"/>
      <c r="AG76" s="190"/>
      <c r="AH76" s="189" t="s">
        <v>185</v>
      </c>
      <c r="AI76" s="189"/>
      <c r="AJ76" s="15"/>
      <c r="AK76" s="17"/>
      <c r="AL76" s="29" t="s">
        <v>186</v>
      </c>
      <c r="AM76" s="63"/>
      <c r="AN76" s="190"/>
      <c r="AO76" s="190"/>
      <c r="AP76" s="189" t="s">
        <v>185</v>
      </c>
      <c r="AQ76" s="189"/>
      <c r="AR76" s="15"/>
      <c r="AS76" s="17">
        <v>108</v>
      </c>
      <c r="AT76" s="29" t="s">
        <v>186</v>
      </c>
      <c r="AU76" s="15">
        <v>3</v>
      </c>
      <c r="AV76" s="191"/>
      <c r="AW76" s="191"/>
      <c r="AX76" s="189" t="s">
        <v>185</v>
      </c>
      <c r="AY76" s="189"/>
      <c r="AZ76" s="15"/>
      <c r="BA76" s="17"/>
      <c r="BB76" s="29" t="s">
        <v>186</v>
      </c>
      <c r="BC76" s="63"/>
      <c r="BD76" s="191"/>
      <c r="BE76" s="191"/>
      <c r="BF76" s="189" t="s">
        <v>185</v>
      </c>
      <c r="BG76" s="189"/>
      <c r="BH76" s="15"/>
      <c r="BI76" s="17"/>
      <c r="BJ76" s="29" t="s">
        <v>186</v>
      </c>
      <c r="BK76" s="15"/>
      <c r="BL76" s="191"/>
      <c r="BM76" s="191"/>
      <c r="BN76" s="21"/>
      <c r="BO76" s="134"/>
      <c r="BP76" s="23"/>
      <c r="BQ76" s="134"/>
      <c r="BR76" s="23"/>
    </row>
    <row r="77" spans="1:70" ht="23.25" customHeight="1">
      <c r="A77" s="12" t="s">
        <v>91</v>
      </c>
      <c r="B77" s="77" t="s">
        <v>92</v>
      </c>
      <c r="C77" s="14"/>
      <c r="D77" s="15"/>
      <c r="E77" s="15">
        <v>4</v>
      </c>
      <c r="F77" s="12"/>
      <c r="G77" s="12"/>
      <c r="H77" s="25" t="s">
        <v>184</v>
      </c>
      <c r="I77" s="26"/>
      <c r="J77" s="27" t="s">
        <v>173</v>
      </c>
      <c r="K77" s="12"/>
      <c r="L77" s="28" t="s">
        <v>185</v>
      </c>
      <c r="M77" s="12"/>
      <c r="N77" s="12"/>
      <c r="O77" s="17">
        <v>72</v>
      </c>
      <c r="P77" s="12" t="s">
        <v>186</v>
      </c>
      <c r="Q77" s="171">
        <v>2</v>
      </c>
      <c r="R77" s="171"/>
      <c r="S77" s="18"/>
      <c r="T77" s="189" t="s">
        <v>185</v>
      </c>
      <c r="U77" s="189"/>
      <c r="V77" s="17"/>
      <c r="W77" s="29" t="s">
        <v>186</v>
      </c>
      <c r="X77" s="15"/>
      <c r="Y77" s="190"/>
      <c r="Z77" s="190"/>
      <c r="AA77" s="189" t="s">
        <v>185</v>
      </c>
      <c r="AB77" s="189"/>
      <c r="AC77" s="17"/>
      <c r="AD77" s="29" t="s">
        <v>186</v>
      </c>
      <c r="AE77" s="15"/>
      <c r="AF77" s="190"/>
      <c r="AG77" s="190"/>
      <c r="AH77" s="189" t="s">
        <v>185</v>
      </c>
      <c r="AI77" s="189"/>
      <c r="AJ77" s="15"/>
      <c r="AK77" s="17"/>
      <c r="AL77" s="29" t="s">
        <v>186</v>
      </c>
      <c r="AM77" s="63"/>
      <c r="AN77" s="190"/>
      <c r="AO77" s="190"/>
      <c r="AP77" s="189" t="s">
        <v>185</v>
      </c>
      <c r="AQ77" s="189"/>
      <c r="AR77" s="15"/>
      <c r="AS77" s="17">
        <v>36</v>
      </c>
      <c r="AT77" s="29" t="s">
        <v>186</v>
      </c>
      <c r="AU77" s="15">
        <v>1</v>
      </c>
      <c r="AV77" s="191"/>
      <c r="AW77" s="191"/>
      <c r="AX77" s="189" t="s">
        <v>185</v>
      </c>
      <c r="AY77" s="189"/>
      <c r="AZ77" s="15"/>
      <c r="BA77" s="17"/>
      <c r="BB77" s="29" t="s">
        <v>186</v>
      </c>
      <c r="BC77" s="63"/>
      <c r="BD77" s="191"/>
      <c r="BE77" s="191"/>
      <c r="BF77" s="189" t="s">
        <v>185</v>
      </c>
      <c r="BG77" s="189"/>
      <c r="BH77" s="15"/>
      <c r="BI77" s="17">
        <v>36</v>
      </c>
      <c r="BJ77" s="29" t="s">
        <v>186</v>
      </c>
      <c r="BK77" s="15">
        <v>1</v>
      </c>
      <c r="BL77" s="191"/>
      <c r="BM77" s="191"/>
      <c r="BN77" s="21"/>
      <c r="BO77" s="134"/>
      <c r="BP77" s="23"/>
      <c r="BQ77" s="134"/>
      <c r="BR77" s="23"/>
    </row>
    <row r="78" spans="1:70" ht="13.5" customHeight="1">
      <c r="A78" s="30" t="s">
        <v>187</v>
      </c>
      <c r="B78" s="60" t="s">
        <v>188</v>
      </c>
      <c r="C78" s="15">
        <v>6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3"/>
      <c r="BO78" s="135"/>
      <c r="BP78" s="32"/>
      <c r="BQ78" s="135"/>
      <c r="BR78" s="34"/>
    </row>
    <row r="79" spans="1:70" ht="3.75" customHeight="1" thickBot="1">
      <c r="A79" s="2"/>
      <c r="B79" s="5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136"/>
      <c r="BP79" s="2"/>
      <c r="BQ79" s="136"/>
      <c r="BR79" s="2"/>
    </row>
    <row r="80" spans="1:70" ht="27" customHeight="1" thickBot="1">
      <c r="A80" s="5" t="s">
        <v>93</v>
      </c>
      <c r="B80" s="59" t="s">
        <v>94</v>
      </c>
      <c r="C80" s="7">
        <v>2</v>
      </c>
      <c r="D80" s="5"/>
      <c r="E80" s="5">
        <v>1</v>
      </c>
      <c r="F80" s="5"/>
      <c r="G80" s="5"/>
      <c r="H80" s="8">
        <v>1</v>
      </c>
      <c r="I80" s="5"/>
      <c r="J80" s="5">
        <f>SUM(J82)</f>
        <v>246</v>
      </c>
      <c r="K80" s="5">
        <f aca="true" t="shared" si="33" ref="K80:BR80">SUM(K82)</f>
        <v>0</v>
      </c>
      <c r="L80" s="5">
        <f t="shared" si="33"/>
        <v>99</v>
      </c>
      <c r="M80" s="5">
        <f t="shared" si="33"/>
        <v>0</v>
      </c>
      <c r="N80" s="5">
        <f t="shared" si="33"/>
        <v>0</v>
      </c>
      <c r="O80" s="5">
        <f t="shared" si="33"/>
        <v>147</v>
      </c>
      <c r="P80" s="5">
        <f t="shared" si="33"/>
        <v>64</v>
      </c>
      <c r="Q80" s="5">
        <f t="shared" si="33"/>
        <v>83</v>
      </c>
      <c r="R80" s="5">
        <f t="shared" si="33"/>
        <v>0</v>
      </c>
      <c r="S80" s="5">
        <f t="shared" si="33"/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>
        <f t="shared" si="33"/>
        <v>0</v>
      </c>
      <c r="AO80" s="5">
        <f t="shared" si="33"/>
        <v>0</v>
      </c>
      <c r="AP80" s="5">
        <f t="shared" si="33"/>
        <v>85</v>
      </c>
      <c r="AQ80" s="5">
        <f t="shared" si="33"/>
        <v>28</v>
      </c>
      <c r="AR80" s="5">
        <f t="shared" si="33"/>
        <v>0</v>
      </c>
      <c r="AS80" s="5">
        <f t="shared" si="33"/>
        <v>57</v>
      </c>
      <c r="AT80" s="5">
        <f t="shared" si="33"/>
        <v>19</v>
      </c>
      <c r="AU80" s="5">
        <f t="shared" si="33"/>
        <v>38</v>
      </c>
      <c r="AV80" s="5">
        <f t="shared" si="33"/>
        <v>0</v>
      </c>
      <c r="AW80" s="5">
        <f t="shared" si="33"/>
        <v>0</v>
      </c>
      <c r="AX80" s="5">
        <f t="shared" si="33"/>
        <v>120</v>
      </c>
      <c r="AY80" s="5">
        <f t="shared" si="33"/>
        <v>30</v>
      </c>
      <c r="AZ80" s="5">
        <f t="shared" si="33"/>
        <v>0</v>
      </c>
      <c r="BA80" s="5">
        <f t="shared" si="33"/>
        <v>90</v>
      </c>
      <c r="BB80" s="5">
        <f t="shared" si="33"/>
        <v>45</v>
      </c>
      <c r="BC80" s="5">
        <f t="shared" si="33"/>
        <v>45</v>
      </c>
      <c r="BD80" s="5">
        <f t="shared" si="33"/>
        <v>0</v>
      </c>
      <c r="BE80" s="5">
        <f t="shared" si="33"/>
        <v>0</v>
      </c>
      <c r="BF80" s="5"/>
      <c r="BG80" s="5"/>
      <c r="BH80" s="5"/>
      <c r="BI80" s="5"/>
      <c r="BJ80" s="5"/>
      <c r="BK80" s="5"/>
      <c r="BL80" s="5">
        <f t="shared" si="33"/>
        <v>0</v>
      </c>
      <c r="BM80" s="5">
        <f t="shared" si="33"/>
        <v>0</v>
      </c>
      <c r="BN80" s="5">
        <f t="shared" si="33"/>
        <v>0</v>
      </c>
      <c r="BO80" s="5">
        <f t="shared" si="33"/>
        <v>127</v>
      </c>
      <c r="BP80" s="5">
        <f t="shared" si="33"/>
        <v>119</v>
      </c>
      <c r="BQ80" s="5">
        <f t="shared" si="33"/>
        <v>108</v>
      </c>
      <c r="BR80" s="5">
        <f t="shared" si="33"/>
        <v>39</v>
      </c>
    </row>
    <row r="81" spans="1:70" ht="3.75" customHeight="1">
      <c r="A81" s="2"/>
      <c r="B81" s="5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136"/>
      <c r="BP81" s="2"/>
      <c r="BQ81" s="136"/>
      <c r="BR81" s="2"/>
    </row>
    <row r="82" spans="1:70" ht="36.75" customHeight="1">
      <c r="A82" s="12" t="s">
        <v>95</v>
      </c>
      <c r="B82" s="57" t="s">
        <v>96</v>
      </c>
      <c r="C82" s="14">
        <v>6</v>
      </c>
      <c r="D82" s="15"/>
      <c r="E82" s="15"/>
      <c r="F82" s="15"/>
      <c r="G82" s="15"/>
      <c r="H82" s="16">
        <v>5</v>
      </c>
      <c r="I82" s="15"/>
      <c r="J82" s="17">
        <v>246</v>
      </c>
      <c r="K82" s="15"/>
      <c r="L82" s="63">
        <v>99</v>
      </c>
      <c r="M82" s="15"/>
      <c r="N82" s="15"/>
      <c r="O82" s="17">
        <v>147</v>
      </c>
      <c r="P82" s="61">
        <v>64</v>
      </c>
      <c r="Q82" s="61">
        <v>83</v>
      </c>
      <c r="R82" s="17"/>
      <c r="S82" s="18"/>
      <c r="T82" s="19"/>
      <c r="U82" s="63"/>
      <c r="V82" s="17"/>
      <c r="W82" s="63"/>
      <c r="X82" s="63"/>
      <c r="Y82" s="15"/>
      <c r="Z82" s="16"/>
      <c r="AA82" s="19"/>
      <c r="AB82" s="63"/>
      <c r="AC82" s="17"/>
      <c r="AD82" s="63"/>
      <c r="AE82" s="63"/>
      <c r="AF82" s="15"/>
      <c r="AG82" s="16"/>
      <c r="AH82" s="19"/>
      <c r="AI82" s="63"/>
      <c r="AJ82" s="15"/>
      <c r="AK82" s="17"/>
      <c r="AL82" s="63"/>
      <c r="AM82" s="63"/>
      <c r="AN82" s="15"/>
      <c r="AO82" s="16"/>
      <c r="AP82" s="19">
        <v>85</v>
      </c>
      <c r="AQ82" s="63">
        <v>28</v>
      </c>
      <c r="AR82" s="15"/>
      <c r="AS82" s="17">
        <v>57</v>
      </c>
      <c r="AT82" s="63">
        <v>19</v>
      </c>
      <c r="AU82" s="63">
        <v>38</v>
      </c>
      <c r="AV82" s="15"/>
      <c r="AW82" s="16"/>
      <c r="AX82" s="19">
        <v>120</v>
      </c>
      <c r="AY82" s="63">
        <v>30</v>
      </c>
      <c r="AZ82" s="15"/>
      <c r="BA82" s="17">
        <v>90</v>
      </c>
      <c r="BB82" s="64">
        <v>45</v>
      </c>
      <c r="BC82" s="64">
        <v>45</v>
      </c>
      <c r="BD82" s="15"/>
      <c r="BE82" s="16"/>
      <c r="BF82" s="19"/>
      <c r="BG82" s="63"/>
      <c r="BH82" s="15"/>
      <c r="BI82" s="17"/>
      <c r="BJ82" s="64"/>
      <c r="BK82" s="64"/>
      <c r="BL82" s="15"/>
      <c r="BM82" s="16"/>
      <c r="BN82" s="21"/>
      <c r="BO82" s="134">
        <v>127</v>
      </c>
      <c r="BP82" s="65">
        <v>119</v>
      </c>
      <c r="BQ82" s="134">
        <v>108</v>
      </c>
      <c r="BR82" s="65">
        <v>39</v>
      </c>
    </row>
    <row r="83" spans="1:70" ht="13.5" customHeight="1">
      <c r="A83" s="12" t="s">
        <v>97</v>
      </c>
      <c r="B83" s="57" t="s">
        <v>90</v>
      </c>
      <c r="C83" s="14"/>
      <c r="D83" s="15"/>
      <c r="E83" s="15"/>
      <c r="F83" s="12"/>
      <c r="G83" s="12"/>
      <c r="H83" s="25" t="s">
        <v>184</v>
      </c>
      <c r="I83" s="26"/>
      <c r="J83" s="27" t="s">
        <v>173</v>
      </c>
      <c r="K83" s="12"/>
      <c r="L83" s="28" t="s">
        <v>185</v>
      </c>
      <c r="M83" s="12"/>
      <c r="N83" s="12"/>
      <c r="O83" s="17"/>
      <c r="P83" s="12" t="s">
        <v>186</v>
      </c>
      <c r="Q83" s="171"/>
      <c r="R83" s="171"/>
      <c r="S83" s="18"/>
      <c r="T83" s="189" t="s">
        <v>185</v>
      </c>
      <c r="U83" s="189"/>
      <c r="V83" s="17"/>
      <c r="W83" s="29" t="s">
        <v>186</v>
      </c>
      <c r="X83" s="15"/>
      <c r="Y83" s="190"/>
      <c r="Z83" s="190"/>
      <c r="AA83" s="189" t="s">
        <v>185</v>
      </c>
      <c r="AB83" s="189"/>
      <c r="AC83" s="17"/>
      <c r="AD83" s="29" t="s">
        <v>186</v>
      </c>
      <c r="AE83" s="15"/>
      <c r="AF83" s="190"/>
      <c r="AG83" s="190"/>
      <c r="AH83" s="189" t="s">
        <v>185</v>
      </c>
      <c r="AI83" s="189"/>
      <c r="AJ83" s="15"/>
      <c r="AK83" s="17"/>
      <c r="AL83" s="29" t="s">
        <v>186</v>
      </c>
      <c r="AM83" s="15"/>
      <c r="AN83" s="190"/>
      <c r="AO83" s="190"/>
      <c r="AP83" s="189" t="s">
        <v>185</v>
      </c>
      <c r="AQ83" s="189"/>
      <c r="AR83" s="15"/>
      <c r="AS83" s="17"/>
      <c r="AT83" s="29" t="s">
        <v>186</v>
      </c>
      <c r="AU83" s="15"/>
      <c r="AV83" s="190"/>
      <c r="AW83" s="190"/>
      <c r="AX83" s="189" t="s">
        <v>185</v>
      </c>
      <c r="AY83" s="189"/>
      <c r="AZ83" s="15"/>
      <c r="BA83" s="17"/>
      <c r="BB83" s="29" t="s">
        <v>186</v>
      </c>
      <c r="BC83" s="15"/>
      <c r="BD83" s="190"/>
      <c r="BE83" s="190"/>
      <c r="BF83" s="189" t="s">
        <v>185</v>
      </c>
      <c r="BG83" s="189"/>
      <c r="BH83" s="15"/>
      <c r="BI83" s="17"/>
      <c r="BJ83" s="29" t="s">
        <v>186</v>
      </c>
      <c r="BK83" s="15"/>
      <c r="BL83" s="190"/>
      <c r="BM83" s="190"/>
      <c r="BN83" s="21"/>
      <c r="BO83" s="134"/>
      <c r="BP83" s="23"/>
      <c r="BQ83" s="134"/>
      <c r="BR83" s="23"/>
    </row>
    <row r="84" spans="1:70" ht="23.25" customHeight="1">
      <c r="A84" s="12" t="s">
        <v>98</v>
      </c>
      <c r="B84" s="57" t="s">
        <v>92</v>
      </c>
      <c r="C84" s="14"/>
      <c r="D84" s="15"/>
      <c r="E84" s="15">
        <v>6</v>
      </c>
      <c r="F84" s="12"/>
      <c r="G84" s="12"/>
      <c r="H84" s="25" t="s">
        <v>184</v>
      </c>
      <c r="I84" s="26"/>
      <c r="J84" s="27" t="s">
        <v>173</v>
      </c>
      <c r="K84" s="12"/>
      <c r="L84" s="28" t="s">
        <v>185</v>
      </c>
      <c r="M84" s="12"/>
      <c r="N84" s="12"/>
      <c r="O84" s="17">
        <v>72</v>
      </c>
      <c r="P84" s="12" t="s">
        <v>186</v>
      </c>
      <c r="Q84" s="171">
        <v>2</v>
      </c>
      <c r="R84" s="171"/>
      <c r="S84" s="18"/>
      <c r="T84" s="189" t="s">
        <v>185</v>
      </c>
      <c r="U84" s="189"/>
      <c r="V84" s="17"/>
      <c r="W84" s="29" t="s">
        <v>186</v>
      </c>
      <c r="X84" s="15"/>
      <c r="Y84" s="190"/>
      <c r="Z84" s="190"/>
      <c r="AA84" s="189" t="s">
        <v>185</v>
      </c>
      <c r="AB84" s="189"/>
      <c r="AC84" s="17"/>
      <c r="AD84" s="29" t="s">
        <v>186</v>
      </c>
      <c r="AE84" s="15"/>
      <c r="AF84" s="190"/>
      <c r="AG84" s="190"/>
      <c r="AH84" s="189" t="s">
        <v>185</v>
      </c>
      <c r="AI84" s="189"/>
      <c r="AJ84" s="15"/>
      <c r="AK84" s="17"/>
      <c r="AL84" s="29" t="s">
        <v>186</v>
      </c>
      <c r="AM84" s="15"/>
      <c r="AN84" s="190"/>
      <c r="AO84" s="190"/>
      <c r="AP84" s="189" t="s">
        <v>185</v>
      </c>
      <c r="AQ84" s="189"/>
      <c r="AR84" s="15"/>
      <c r="AS84" s="17"/>
      <c r="AT84" s="29" t="s">
        <v>186</v>
      </c>
      <c r="AU84" s="15"/>
      <c r="AV84" s="190"/>
      <c r="AW84" s="190"/>
      <c r="AX84" s="189" t="s">
        <v>185</v>
      </c>
      <c r="AY84" s="189"/>
      <c r="AZ84" s="15"/>
      <c r="BA84" s="17"/>
      <c r="BB84" s="29" t="s">
        <v>186</v>
      </c>
      <c r="BC84" s="15"/>
      <c r="BD84" s="190"/>
      <c r="BE84" s="190"/>
      <c r="BF84" s="189" t="s">
        <v>185</v>
      </c>
      <c r="BG84" s="189"/>
      <c r="BH84" s="15"/>
      <c r="BI84" s="17" t="s">
        <v>163</v>
      </c>
      <c r="BJ84" s="29" t="s">
        <v>186</v>
      </c>
      <c r="BK84" s="15" t="s">
        <v>1</v>
      </c>
      <c r="BL84" s="190"/>
      <c r="BM84" s="190"/>
      <c r="BN84" s="21"/>
      <c r="BO84" s="134"/>
      <c r="BP84" s="23"/>
      <c r="BQ84" s="134"/>
      <c r="BR84" s="23"/>
    </row>
    <row r="85" spans="1:70" ht="21" customHeight="1">
      <c r="A85" s="30" t="s">
        <v>189</v>
      </c>
      <c r="B85" s="60" t="s">
        <v>188</v>
      </c>
      <c r="C85" s="117">
        <v>6</v>
      </c>
      <c r="D85" s="148"/>
      <c r="E85" s="14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33"/>
      <c r="BO85" s="132"/>
      <c r="BP85" s="12"/>
      <c r="BQ85" s="132"/>
      <c r="BR85" s="12"/>
    </row>
    <row r="86" spans="1:70" ht="4.5" customHeight="1">
      <c r="A86" s="123"/>
      <c r="B86" s="124"/>
      <c r="C86" s="125"/>
      <c r="D86" s="126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8"/>
      <c r="BO86" s="137"/>
      <c r="BP86" s="127"/>
      <c r="BQ86" s="137"/>
      <c r="BR86" s="129"/>
    </row>
    <row r="87" spans="1:72" ht="45.75" customHeight="1">
      <c r="A87" s="172"/>
      <c r="B87" s="173"/>
      <c r="C87" s="17"/>
      <c r="D87" s="17"/>
      <c r="E87" s="17"/>
      <c r="F87" s="17"/>
      <c r="G87" s="17"/>
      <c r="H87" s="17"/>
      <c r="I87" s="17"/>
      <c r="J87" s="118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32"/>
      <c r="BO87" s="132"/>
      <c r="BP87" s="17"/>
      <c r="BQ87" s="17"/>
      <c r="BR87" s="17"/>
      <c r="BT87" s="130"/>
    </row>
    <row r="88" ht="17.25" customHeight="1"/>
    <row r="89" ht="15.75" customHeight="1"/>
    <row r="90" spans="1:70" ht="11.25" customHeight="1">
      <c r="A90" s="116"/>
      <c r="B90" s="57"/>
      <c r="C90" s="119"/>
      <c r="D90" s="116"/>
      <c r="E90" s="116"/>
      <c r="F90" s="116"/>
      <c r="G90" s="116"/>
      <c r="H90" s="120"/>
      <c r="I90" s="116"/>
      <c r="J90" s="121"/>
      <c r="K90" s="116"/>
      <c r="L90" s="116"/>
      <c r="M90" s="116"/>
      <c r="N90" s="116"/>
      <c r="O90" s="121"/>
      <c r="P90" s="116"/>
      <c r="Q90" s="116"/>
      <c r="R90" s="116"/>
      <c r="S90" s="116"/>
      <c r="T90" s="121"/>
      <c r="U90" s="116"/>
      <c r="V90" s="121"/>
      <c r="W90" s="116"/>
      <c r="X90" s="116"/>
      <c r="Y90" s="116"/>
      <c r="Z90" s="116"/>
      <c r="AA90" s="121"/>
      <c r="AB90" s="116"/>
      <c r="AC90" s="121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20"/>
      <c r="AP90" s="119"/>
      <c r="AQ90" s="116"/>
      <c r="AR90" s="116"/>
      <c r="AS90" s="116"/>
      <c r="AT90" s="116"/>
      <c r="AU90" s="116"/>
      <c r="AV90" s="116"/>
      <c r="AW90" s="120"/>
      <c r="AX90" s="119"/>
      <c r="AY90" s="116"/>
      <c r="AZ90" s="116"/>
      <c r="BA90" s="116"/>
      <c r="BB90" s="116"/>
      <c r="BC90" s="116"/>
      <c r="BD90" s="116"/>
      <c r="BE90" s="120"/>
      <c r="BF90" s="119"/>
      <c r="BG90" s="116"/>
      <c r="BH90" s="116"/>
      <c r="BI90" s="116"/>
      <c r="BJ90" s="116"/>
      <c r="BK90" s="116"/>
      <c r="BL90" s="116"/>
      <c r="BM90" s="120"/>
      <c r="BN90" s="116"/>
      <c r="BO90" s="121"/>
      <c r="BP90" s="116"/>
      <c r="BQ90" s="121"/>
      <c r="BR90" s="116"/>
    </row>
    <row r="91" spans="1:70" ht="27" customHeight="1">
      <c r="A91" s="116"/>
      <c r="B91" s="57"/>
      <c r="C91" s="119"/>
      <c r="D91" s="116"/>
      <c r="E91" s="116"/>
      <c r="F91" s="116"/>
      <c r="G91" s="116"/>
      <c r="H91" s="120"/>
      <c r="I91" s="116"/>
      <c r="J91" s="121"/>
      <c r="K91" s="116"/>
      <c r="L91" s="116"/>
      <c r="M91" s="116"/>
      <c r="N91" s="116"/>
      <c r="O91" s="121"/>
      <c r="P91" s="116"/>
      <c r="Q91" s="116"/>
      <c r="R91" s="116"/>
      <c r="S91" s="116"/>
      <c r="T91" s="121"/>
      <c r="U91" s="116"/>
      <c r="V91" s="121"/>
      <c r="W91" s="116"/>
      <c r="X91" s="116"/>
      <c r="Y91" s="116"/>
      <c r="Z91" s="116"/>
      <c r="AA91" s="121"/>
      <c r="AB91" s="116"/>
      <c r="AC91" s="121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20"/>
      <c r="AP91" s="119"/>
      <c r="AQ91" s="116"/>
      <c r="AR91" s="116"/>
      <c r="AS91" s="116"/>
      <c r="AT91" s="116"/>
      <c r="AU91" s="116"/>
      <c r="AV91" s="116"/>
      <c r="AW91" s="120"/>
      <c r="AX91" s="119"/>
      <c r="AY91" s="116"/>
      <c r="AZ91" s="116"/>
      <c r="BA91" s="116"/>
      <c r="BB91" s="116"/>
      <c r="BC91" s="116"/>
      <c r="BD91" s="116"/>
      <c r="BE91" s="120"/>
      <c r="BF91" s="119"/>
      <c r="BG91" s="116"/>
      <c r="BH91" s="116"/>
      <c r="BI91" s="116"/>
      <c r="BJ91" s="116"/>
      <c r="BK91" s="116"/>
      <c r="BL91" s="116"/>
      <c r="BM91" s="120"/>
      <c r="BN91" s="116"/>
      <c r="BO91" s="121"/>
      <c r="BP91" s="116"/>
      <c r="BQ91" s="121"/>
      <c r="BR91" s="116"/>
    </row>
    <row r="92" spans="1:70" ht="27" customHeight="1">
      <c r="A92" s="12"/>
      <c r="B92" s="57"/>
      <c r="C92" s="14"/>
      <c r="D92" s="15"/>
      <c r="E92" s="15"/>
      <c r="F92" s="15"/>
      <c r="G92" s="15"/>
      <c r="H92" s="16"/>
      <c r="I92" s="15"/>
      <c r="J92" s="17"/>
      <c r="K92" s="15"/>
      <c r="L92" s="15"/>
      <c r="M92" s="15"/>
      <c r="N92" s="15"/>
      <c r="O92" s="17"/>
      <c r="P92" s="17"/>
      <c r="Q92" s="17"/>
      <c r="R92" s="17"/>
      <c r="S92" s="18"/>
      <c r="T92" s="19"/>
      <c r="U92" s="15"/>
      <c r="V92" s="17"/>
      <c r="W92" s="15"/>
      <c r="X92" s="15"/>
      <c r="Y92" s="15"/>
      <c r="Z92" s="16"/>
      <c r="AA92" s="19"/>
      <c r="AB92" s="15"/>
      <c r="AC92" s="17"/>
      <c r="AD92" s="15"/>
      <c r="AE92" s="15"/>
      <c r="AF92" s="15"/>
      <c r="AG92" s="16"/>
      <c r="AH92" s="19"/>
      <c r="AI92" s="15"/>
      <c r="AJ92" s="15"/>
      <c r="AK92" s="17"/>
      <c r="AL92" s="15"/>
      <c r="AM92" s="15"/>
      <c r="AN92" s="15"/>
      <c r="AO92" s="16"/>
      <c r="AP92" s="19"/>
      <c r="AQ92" s="15"/>
      <c r="AR92" s="15"/>
      <c r="AS92" s="17"/>
      <c r="AT92" s="15"/>
      <c r="AU92" s="15"/>
      <c r="AV92" s="15"/>
      <c r="AW92" s="16"/>
      <c r="AX92" s="19"/>
      <c r="AY92" s="15"/>
      <c r="AZ92" s="15"/>
      <c r="BA92" s="17"/>
      <c r="BB92" s="20"/>
      <c r="BC92" s="20"/>
      <c r="BD92" s="15"/>
      <c r="BE92" s="16"/>
      <c r="BF92" s="19"/>
      <c r="BG92" s="15"/>
      <c r="BH92" s="15"/>
      <c r="BI92" s="17"/>
      <c r="BJ92" s="15"/>
      <c r="BK92" s="15"/>
      <c r="BL92" s="15"/>
      <c r="BM92" s="16"/>
      <c r="BN92" s="21"/>
      <c r="BO92" s="19"/>
      <c r="BP92" s="16"/>
      <c r="BQ92" s="19"/>
      <c r="BR92" s="16"/>
    </row>
    <row r="93" spans="1:70" ht="17.25" customHeight="1">
      <c r="A93" s="12"/>
      <c r="B93" s="57" t="s">
        <v>90</v>
      </c>
      <c r="C93" s="14"/>
      <c r="D93" s="15"/>
      <c r="E93" s="15" t="s">
        <v>4</v>
      </c>
      <c r="F93" s="12"/>
      <c r="G93" s="12"/>
      <c r="H93" s="25" t="s">
        <v>184</v>
      </c>
      <c r="I93" s="26"/>
      <c r="J93" s="27" t="s">
        <v>173</v>
      </c>
      <c r="K93" s="12"/>
      <c r="L93" s="28" t="s">
        <v>185</v>
      </c>
      <c r="M93" s="12"/>
      <c r="N93" s="12"/>
      <c r="O93" s="17" t="s">
        <v>86</v>
      </c>
      <c r="P93" s="12" t="s">
        <v>186</v>
      </c>
      <c r="Q93" s="171" t="s">
        <v>0</v>
      </c>
      <c r="R93" s="171"/>
      <c r="S93" s="18"/>
      <c r="T93" s="189" t="s">
        <v>185</v>
      </c>
      <c r="U93" s="189"/>
      <c r="V93" s="17"/>
      <c r="W93" s="29" t="s">
        <v>186</v>
      </c>
      <c r="X93" s="15"/>
      <c r="Y93" s="190"/>
      <c r="Z93" s="190"/>
      <c r="AA93" s="189" t="s">
        <v>185</v>
      </c>
      <c r="AB93" s="189"/>
      <c r="AC93" s="17"/>
      <c r="AD93" s="29" t="s">
        <v>186</v>
      </c>
      <c r="AE93" s="15"/>
      <c r="AF93" s="190"/>
      <c r="AG93" s="190"/>
      <c r="AH93" s="189" t="s">
        <v>185</v>
      </c>
      <c r="AI93" s="189"/>
      <c r="AJ93" s="15"/>
      <c r="AK93" s="17"/>
      <c r="AL93" s="29" t="s">
        <v>186</v>
      </c>
      <c r="AM93" s="15"/>
      <c r="AN93" s="190"/>
      <c r="AO93" s="190"/>
      <c r="AP93" s="189" t="s">
        <v>185</v>
      </c>
      <c r="AQ93" s="189"/>
      <c r="AR93" s="15"/>
      <c r="AS93" s="17"/>
      <c r="AT93" s="29" t="s">
        <v>186</v>
      </c>
      <c r="AU93" s="15"/>
      <c r="AV93" s="190"/>
      <c r="AW93" s="190"/>
      <c r="AX93" s="189" t="s">
        <v>185</v>
      </c>
      <c r="AY93" s="189"/>
      <c r="AZ93" s="15"/>
      <c r="BA93" s="17" t="s">
        <v>86</v>
      </c>
      <c r="BB93" s="29" t="s">
        <v>186</v>
      </c>
      <c r="BC93" s="15" t="s">
        <v>0</v>
      </c>
      <c r="BD93" s="190"/>
      <c r="BE93" s="190"/>
      <c r="BF93" s="189" t="s">
        <v>185</v>
      </c>
      <c r="BG93" s="189"/>
      <c r="BH93" s="15"/>
      <c r="BI93" s="17"/>
      <c r="BJ93" s="29" t="s">
        <v>186</v>
      </c>
      <c r="BK93" s="15"/>
      <c r="BL93" s="190"/>
      <c r="BM93" s="190"/>
      <c r="BN93" s="21"/>
      <c r="BO93" s="22"/>
      <c r="BP93" s="23"/>
      <c r="BQ93" s="22"/>
      <c r="BR93" s="23"/>
    </row>
    <row r="94" spans="1:70" ht="27" customHeight="1">
      <c r="A94" s="12"/>
      <c r="B94" s="13" t="s">
        <v>92</v>
      </c>
      <c r="C94" s="14"/>
      <c r="D94" s="15"/>
      <c r="E94" s="15"/>
      <c r="F94" s="12"/>
      <c r="G94" s="12"/>
      <c r="H94" s="25" t="s">
        <v>184</v>
      </c>
      <c r="I94" s="26"/>
      <c r="J94" s="27" t="s">
        <v>173</v>
      </c>
      <c r="K94" s="12"/>
      <c r="L94" s="28" t="s">
        <v>185</v>
      </c>
      <c r="M94" s="12"/>
      <c r="N94" s="12"/>
      <c r="O94" s="17"/>
      <c r="P94" s="12" t="s">
        <v>186</v>
      </c>
      <c r="Q94" s="171"/>
      <c r="R94" s="171"/>
      <c r="S94" s="18"/>
      <c r="T94" s="189" t="s">
        <v>185</v>
      </c>
      <c r="U94" s="189"/>
      <c r="V94" s="17"/>
      <c r="W94" s="29" t="s">
        <v>186</v>
      </c>
      <c r="X94" s="15"/>
      <c r="Y94" s="190"/>
      <c r="Z94" s="190"/>
      <c r="AA94" s="189" t="s">
        <v>185</v>
      </c>
      <c r="AB94" s="189"/>
      <c r="AC94" s="17"/>
      <c r="AD94" s="29" t="s">
        <v>186</v>
      </c>
      <c r="AE94" s="15"/>
      <c r="AF94" s="190"/>
      <c r="AG94" s="190"/>
      <c r="AH94" s="189" t="s">
        <v>185</v>
      </c>
      <c r="AI94" s="189"/>
      <c r="AJ94" s="15"/>
      <c r="AK94" s="17"/>
      <c r="AL94" s="29" t="s">
        <v>186</v>
      </c>
      <c r="AM94" s="15"/>
      <c r="AN94" s="190"/>
      <c r="AO94" s="190"/>
      <c r="AP94" s="189" t="s">
        <v>185</v>
      </c>
      <c r="AQ94" s="189"/>
      <c r="AR94" s="15"/>
      <c r="AS94" s="17"/>
      <c r="AT94" s="29" t="s">
        <v>186</v>
      </c>
      <c r="AU94" s="15"/>
      <c r="AV94" s="190"/>
      <c r="AW94" s="190"/>
      <c r="AX94" s="189" t="s">
        <v>185</v>
      </c>
      <c r="AY94" s="189"/>
      <c r="AZ94" s="15"/>
      <c r="BA94" s="17"/>
      <c r="BB94" s="29" t="s">
        <v>186</v>
      </c>
      <c r="BC94" s="15"/>
      <c r="BD94" s="190"/>
      <c r="BE94" s="190"/>
      <c r="BF94" s="189" t="s">
        <v>185</v>
      </c>
      <c r="BG94" s="189"/>
      <c r="BH94" s="15"/>
      <c r="BI94" s="17"/>
      <c r="BJ94" s="29" t="s">
        <v>186</v>
      </c>
      <c r="BK94" s="15"/>
      <c r="BL94" s="190"/>
      <c r="BM94" s="190"/>
      <c r="BN94" s="21"/>
      <c r="BO94" s="22"/>
      <c r="BP94" s="23"/>
      <c r="BQ94" s="22"/>
      <c r="BR94" s="23"/>
    </row>
    <row r="95" spans="1:70" ht="21" customHeight="1">
      <c r="A95" s="30"/>
      <c r="B95" s="31" t="s">
        <v>188</v>
      </c>
      <c r="C95" s="15" t="s">
        <v>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3"/>
      <c r="BO95" s="32"/>
      <c r="BP95" s="32"/>
      <c r="BQ95" s="32"/>
      <c r="BR95" s="34"/>
    </row>
    <row r="96" spans="1:70" ht="27" customHeight="1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27" customHeight="1" thickBot="1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28.5" customHeight="1" thickBot="1">
      <c r="A98" s="7"/>
      <c r="B98" s="6" t="s">
        <v>190</v>
      </c>
      <c r="C98" s="192"/>
      <c r="D98" s="192"/>
      <c r="E98" s="192"/>
      <c r="F98" s="192"/>
      <c r="G98" s="192"/>
      <c r="H98" s="192"/>
      <c r="I98" s="5"/>
      <c r="J98" s="193" t="s">
        <v>185</v>
      </c>
      <c r="K98" s="193"/>
      <c r="L98" s="193"/>
      <c r="M98" s="5"/>
      <c r="N98" s="5"/>
      <c r="O98" s="5" t="s">
        <v>181</v>
      </c>
      <c r="P98" s="5" t="s">
        <v>186</v>
      </c>
      <c r="Q98" s="194" t="s">
        <v>191</v>
      </c>
      <c r="R98" s="194"/>
      <c r="S98" s="194"/>
      <c r="T98" s="195" t="s">
        <v>185</v>
      </c>
      <c r="U98" s="195"/>
      <c r="V98" s="5"/>
      <c r="W98" s="5" t="s">
        <v>186</v>
      </c>
      <c r="X98" s="196"/>
      <c r="Y98" s="196"/>
      <c r="Z98" s="196"/>
      <c r="AA98" s="195" t="s">
        <v>185</v>
      </c>
      <c r="AB98" s="195"/>
      <c r="AC98" s="5"/>
      <c r="AD98" s="5" t="s">
        <v>186</v>
      </c>
      <c r="AE98" s="196"/>
      <c r="AF98" s="196"/>
      <c r="AG98" s="196"/>
      <c r="AH98" s="195" t="s">
        <v>185</v>
      </c>
      <c r="AI98" s="195"/>
      <c r="AJ98" s="5"/>
      <c r="AK98" s="5"/>
      <c r="AL98" s="5" t="s">
        <v>186</v>
      </c>
      <c r="AM98" s="196"/>
      <c r="AN98" s="196"/>
      <c r="AO98" s="196"/>
      <c r="AP98" s="195" t="s">
        <v>185</v>
      </c>
      <c r="AQ98" s="195"/>
      <c r="AR98" s="5"/>
      <c r="AS98" s="5" t="s">
        <v>167</v>
      </c>
      <c r="AT98" s="5" t="s">
        <v>186</v>
      </c>
      <c r="AU98" s="196" t="s">
        <v>192</v>
      </c>
      <c r="AV98" s="196"/>
      <c r="AW98" s="196"/>
      <c r="AX98" s="195" t="s">
        <v>185</v>
      </c>
      <c r="AY98" s="195"/>
      <c r="AZ98" s="5"/>
      <c r="BA98" s="5" t="s">
        <v>86</v>
      </c>
      <c r="BB98" s="5" t="s">
        <v>186</v>
      </c>
      <c r="BC98" s="196" t="s">
        <v>193</v>
      </c>
      <c r="BD98" s="196"/>
      <c r="BE98" s="196"/>
      <c r="BF98" s="195" t="s">
        <v>185</v>
      </c>
      <c r="BG98" s="195"/>
      <c r="BH98" s="5"/>
      <c r="BI98" s="5" t="s">
        <v>166</v>
      </c>
      <c r="BJ98" s="5" t="s">
        <v>186</v>
      </c>
      <c r="BK98" s="196" t="s">
        <v>194</v>
      </c>
      <c r="BL98" s="196"/>
      <c r="BM98" s="196"/>
      <c r="BN98" s="35"/>
      <c r="BO98" s="2"/>
      <c r="BP98" s="2"/>
      <c r="BQ98" s="2"/>
      <c r="BR98" s="2"/>
    </row>
    <row r="99" spans="1:70" ht="19.5" customHeight="1" thickBot="1">
      <c r="A99" s="2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9.5" customHeight="1" thickBot="1">
      <c r="A100" s="7"/>
      <c r="B100" s="6" t="s">
        <v>90</v>
      </c>
      <c r="C100" s="192"/>
      <c r="D100" s="192"/>
      <c r="E100" s="192"/>
      <c r="F100" s="192"/>
      <c r="G100" s="192"/>
      <c r="H100" s="192"/>
      <c r="I100" s="5"/>
      <c r="J100" s="193" t="s">
        <v>185</v>
      </c>
      <c r="K100" s="193"/>
      <c r="L100" s="193"/>
      <c r="M100" s="5"/>
      <c r="N100" s="5"/>
      <c r="O100" s="5" t="s">
        <v>167</v>
      </c>
      <c r="P100" s="5" t="s">
        <v>186</v>
      </c>
      <c r="Q100" s="194" t="s">
        <v>192</v>
      </c>
      <c r="R100" s="194"/>
      <c r="S100" s="194"/>
      <c r="T100" s="195" t="s">
        <v>185</v>
      </c>
      <c r="U100" s="195"/>
      <c r="V100" s="5"/>
      <c r="W100" s="5" t="s">
        <v>186</v>
      </c>
      <c r="X100" s="196"/>
      <c r="Y100" s="196"/>
      <c r="Z100" s="196"/>
      <c r="AA100" s="195" t="s">
        <v>185</v>
      </c>
      <c r="AB100" s="195"/>
      <c r="AC100" s="5"/>
      <c r="AD100" s="5" t="s">
        <v>186</v>
      </c>
      <c r="AE100" s="196"/>
      <c r="AF100" s="196"/>
      <c r="AG100" s="196"/>
      <c r="AH100" s="195" t="s">
        <v>185</v>
      </c>
      <c r="AI100" s="195"/>
      <c r="AJ100" s="5"/>
      <c r="AK100" s="5"/>
      <c r="AL100" s="5" t="s">
        <v>186</v>
      </c>
      <c r="AM100" s="196"/>
      <c r="AN100" s="196"/>
      <c r="AO100" s="196"/>
      <c r="AP100" s="195" t="s">
        <v>185</v>
      </c>
      <c r="AQ100" s="195"/>
      <c r="AR100" s="5"/>
      <c r="AS100" s="5" t="s">
        <v>166</v>
      </c>
      <c r="AT100" s="5" t="s">
        <v>186</v>
      </c>
      <c r="AU100" s="196" t="s">
        <v>194</v>
      </c>
      <c r="AV100" s="196"/>
      <c r="AW100" s="196"/>
      <c r="AX100" s="195" t="s">
        <v>185</v>
      </c>
      <c r="AY100" s="195"/>
      <c r="AZ100" s="5"/>
      <c r="BA100" s="5" t="s">
        <v>86</v>
      </c>
      <c r="BB100" s="5" t="s">
        <v>186</v>
      </c>
      <c r="BC100" s="196" t="s">
        <v>193</v>
      </c>
      <c r="BD100" s="196"/>
      <c r="BE100" s="196"/>
      <c r="BF100" s="195" t="s">
        <v>185</v>
      </c>
      <c r="BG100" s="195"/>
      <c r="BH100" s="5"/>
      <c r="BI100" s="5"/>
      <c r="BJ100" s="5" t="s">
        <v>186</v>
      </c>
      <c r="BK100" s="196"/>
      <c r="BL100" s="196"/>
      <c r="BM100" s="196"/>
      <c r="BN100" s="35"/>
      <c r="BO100" s="2"/>
      <c r="BP100" s="2"/>
      <c r="BQ100" s="2"/>
      <c r="BR100" s="2"/>
    </row>
    <row r="101" spans="1:70" ht="13.5" customHeight="1">
      <c r="A101" s="12"/>
      <c r="B101" s="36" t="s">
        <v>195</v>
      </c>
      <c r="C101" s="197"/>
      <c r="D101" s="197"/>
      <c r="E101" s="197"/>
      <c r="F101" s="197"/>
      <c r="G101" s="197"/>
      <c r="H101" s="197"/>
      <c r="I101" s="12"/>
      <c r="J101" s="198" t="s">
        <v>185</v>
      </c>
      <c r="K101" s="198"/>
      <c r="L101" s="198"/>
      <c r="M101" s="12"/>
      <c r="N101" s="12"/>
      <c r="O101" s="17" t="s">
        <v>167</v>
      </c>
      <c r="P101" s="12" t="s">
        <v>186</v>
      </c>
      <c r="Q101" s="171" t="s">
        <v>192</v>
      </c>
      <c r="R101" s="171"/>
      <c r="S101" s="171"/>
      <c r="T101" s="199" t="s">
        <v>185</v>
      </c>
      <c r="U101" s="199"/>
      <c r="V101" s="17"/>
      <c r="W101" s="12" t="s">
        <v>186</v>
      </c>
      <c r="X101" s="200"/>
      <c r="Y101" s="200"/>
      <c r="Z101" s="200"/>
      <c r="AA101" s="199" t="s">
        <v>185</v>
      </c>
      <c r="AB101" s="199"/>
      <c r="AC101" s="17"/>
      <c r="AD101" s="12" t="s">
        <v>186</v>
      </c>
      <c r="AE101" s="200"/>
      <c r="AF101" s="200"/>
      <c r="AG101" s="200"/>
      <c r="AH101" s="199" t="s">
        <v>185</v>
      </c>
      <c r="AI101" s="199"/>
      <c r="AJ101" s="12"/>
      <c r="AK101" s="17"/>
      <c r="AL101" s="12" t="s">
        <v>186</v>
      </c>
      <c r="AM101" s="200"/>
      <c r="AN101" s="200"/>
      <c r="AO101" s="200"/>
      <c r="AP101" s="199" t="s">
        <v>185</v>
      </c>
      <c r="AQ101" s="199"/>
      <c r="AR101" s="12"/>
      <c r="AS101" s="17" t="s">
        <v>166</v>
      </c>
      <c r="AT101" s="12" t="s">
        <v>186</v>
      </c>
      <c r="AU101" s="200" t="s">
        <v>194</v>
      </c>
      <c r="AV101" s="200"/>
      <c r="AW101" s="200"/>
      <c r="AX101" s="199" t="s">
        <v>185</v>
      </c>
      <c r="AY101" s="199"/>
      <c r="AZ101" s="12"/>
      <c r="BA101" s="17" t="s">
        <v>86</v>
      </c>
      <c r="BB101" s="12" t="s">
        <v>186</v>
      </c>
      <c r="BC101" s="200" t="s">
        <v>193</v>
      </c>
      <c r="BD101" s="200"/>
      <c r="BE101" s="200"/>
      <c r="BF101" s="199" t="s">
        <v>185</v>
      </c>
      <c r="BG101" s="199"/>
      <c r="BH101" s="12"/>
      <c r="BI101" s="17"/>
      <c r="BJ101" s="12" t="s">
        <v>186</v>
      </c>
      <c r="BK101" s="200"/>
      <c r="BL101" s="200"/>
      <c r="BM101" s="200"/>
      <c r="BN101" s="35"/>
      <c r="BO101" s="2"/>
      <c r="BP101" s="2"/>
      <c r="BQ101" s="2"/>
      <c r="BR101" s="2"/>
    </row>
    <row r="102" spans="1:70" ht="13.5" customHeight="1">
      <c r="A102" s="12"/>
      <c r="B102" s="36" t="s">
        <v>196</v>
      </c>
      <c r="C102" s="197"/>
      <c r="D102" s="197"/>
      <c r="E102" s="197"/>
      <c r="F102" s="197"/>
      <c r="G102" s="197"/>
      <c r="H102" s="197"/>
      <c r="I102" s="12"/>
      <c r="J102" s="198" t="s">
        <v>185</v>
      </c>
      <c r="K102" s="198"/>
      <c r="L102" s="198"/>
      <c r="M102" s="12"/>
      <c r="N102" s="12"/>
      <c r="O102" s="17"/>
      <c r="P102" s="12" t="s">
        <v>186</v>
      </c>
      <c r="Q102" s="171"/>
      <c r="R102" s="171"/>
      <c r="S102" s="171"/>
      <c r="T102" s="199" t="s">
        <v>185</v>
      </c>
      <c r="U102" s="199"/>
      <c r="V102" s="17"/>
      <c r="W102" s="12" t="s">
        <v>186</v>
      </c>
      <c r="X102" s="200"/>
      <c r="Y102" s="200"/>
      <c r="Z102" s="200"/>
      <c r="AA102" s="199" t="s">
        <v>185</v>
      </c>
      <c r="AB102" s="199"/>
      <c r="AC102" s="17"/>
      <c r="AD102" s="12" t="s">
        <v>186</v>
      </c>
      <c r="AE102" s="200"/>
      <c r="AF102" s="200"/>
      <c r="AG102" s="200"/>
      <c r="AH102" s="199" t="s">
        <v>185</v>
      </c>
      <c r="AI102" s="199"/>
      <c r="AJ102" s="12"/>
      <c r="AK102" s="17"/>
      <c r="AL102" s="12" t="s">
        <v>186</v>
      </c>
      <c r="AM102" s="200"/>
      <c r="AN102" s="200"/>
      <c r="AO102" s="200"/>
      <c r="AP102" s="199" t="s">
        <v>185</v>
      </c>
      <c r="AQ102" s="199"/>
      <c r="AR102" s="12"/>
      <c r="AS102" s="17"/>
      <c r="AT102" s="12" t="s">
        <v>186</v>
      </c>
      <c r="AU102" s="200"/>
      <c r="AV102" s="200"/>
      <c r="AW102" s="200"/>
      <c r="AX102" s="199" t="s">
        <v>185</v>
      </c>
      <c r="AY102" s="199"/>
      <c r="AZ102" s="12"/>
      <c r="BA102" s="17"/>
      <c r="BB102" s="12" t="s">
        <v>186</v>
      </c>
      <c r="BC102" s="200"/>
      <c r="BD102" s="200"/>
      <c r="BE102" s="200"/>
      <c r="BF102" s="199" t="s">
        <v>185</v>
      </c>
      <c r="BG102" s="199"/>
      <c r="BH102" s="12"/>
      <c r="BI102" s="17"/>
      <c r="BJ102" s="12" t="s">
        <v>186</v>
      </c>
      <c r="BK102" s="200"/>
      <c r="BL102" s="200"/>
      <c r="BM102" s="200"/>
      <c r="BN102" s="35"/>
      <c r="BO102" s="2"/>
      <c r="BP102" s="2"/>
      <c r="BQ102" s="2"/>
      <c r="BR102" s="2"/>
    </row>
    <row r="103" spans="1:70" ht="3.75" customHeight="1" thickBot="1">
      <c r="A103" s="2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23.25" customHeight="1" thickBot="1">
      <c r="A104" s="7"/>
      <c r="B104" s="6" t="s">
        <v>197</v>
      </c>
      <c r="C104" s="192"/>
      <c r="D104" s="192"/>
      <c r="E104" s="192"/>
      <c r="F104" s="192"/>
      <c r="G104" s="192"/>
      <c r="H104" s="192"/>
      <c r="I104" s="5"/>
      <c r="J104" s="193" t="s">
        <v>185</v>
      </c>
      <c r="K104" s="193"/>
      <c r="L104" s="193"/>
      <c r="M104" s="5"/>
      <c r="N104" s="5"/>
      <c r="O104" s="5" t="s">
        <v>167</v>
      </c>
      <c r="P104" s="5" t="s">
        <v>186</v>
      </c>
      <c r="Q104" s="194" t="s">
        <v>192</v>
      </c>
      <c r="R104" s="194"/>
      <c r="S104" s="194"/>
      <c r="T104" s="195" t="s">
        <v>185</v>
      </c>
      <c r="U104" s="195"/>
      <c r="V104" s="5"/>
      <c r="W104" s="5" t="s">
        <v>186</v>
      </c>
      <c r="X104" s="196"/>
      <c r="Y104" s="196"/>
      <c r="Z104" s="196"/>
      <c r="AA104" s="195" t="s">
        <v>185</v>
      </c>
      <c r="AB104" s="195"/>
      <c r="AC104" s="5"/>
      <c r="AD104" s="5" t="s">
        <v>186</v>
      </c>
      <c r="AE104" s="196"/>
      <c r="AF104" s="196"/>
      <c r="AG104" s="196"/>
      <c r="AH104" s="195" t="s">
        <v>185</v>
      </c>
      <c r="AI104" s="195"/>
      <c r="AJ104" s="5"/>
      <c r="AK104" s="5"/>
      <c r="AL104" s="5" t="s">
        <v>186</v>
      </c>
      <c r="AM104" s="196"/>
      <c r="AN104" s="196"/>
      <c r="AO104" s="196"/>
      <c r="AP104" s="195" t="s">
        <v>185</v>
      </c>
      <c r="AQ104" s="195"/>
      <c r="AR104" s="5"/>
      <c r="AS104" s="5" t="s">
        <v>86</v>
      </c>
      <c r="AT104" s="5" t="s">
        <v>186</v>
      </c>
      <c r="AU104" s="196" t="s">
        <v>193</v>
      </c>
      <c r="AV104" s="196"/>
      <c r="AW104" s="196"/>
      <c r="AX104" s="195" t="s">
        <v>185</v>
      </c>
      <c r="AY104" s="195"/>
      <c r="AZ104" s="5"/>
      <c r="BA104" s="5"/>
      <c r="BB104" s="5" t="s">
        <v>186</v>
      </c>
      <c r="BC104" s="196"/>
      <c r="BD104" s="196"/>
      <c r="BE104" s="196"/>
      <c r="BF104" s="195" t="s">
        <v>185</v>
      </c>
      <c r="BG104" s="195"/>
      <c r="BH104" s="5"/>
      <c r="BI104" s="5" t="s">
        <v>166</v>
      </c>
      <c r="BJ104" s="5" t="s">
        <v>186</v>
      </c>
      <c r="BK104" s="196" t="s">
        <v>194</v>
      </c>
      <c r="BL104" s="196"/>
      <c r="BM104" s="196"/>
      <c r="BN104" s="35"/>
      <c r="BO104" s="2"/>
      <c r="BP104" s="2"/>
      <c r="BQ104" s="2"/>
      <c r="BR104" s="2"/>
    </row>
    <row r="105" spans="1:70" ht="13.5" customHeight="1">
      <c r="A105" s="12"/>
      <c r="B105" s="36" t="s">
        <v>195</v>
      </c>
      <c r="C105" s="197"/>
      <c r="D105" s="197"/>
      <c r="E105" s="197"/>
      <c r="F105" s="197"/>
      <c r="G105" s="197"/>
      <c r="H105" s="197"/>
      <c r="I105" s="12"/>
      <c r="J105" s="198" t="s">
        <v>185</v>
      </c>
      <c r="K105" s="198"/>
      <c r="L105" s="198"/>
      <c r="M105" s="12"/>
      <c r="N105" s="12"/>
      <c r="O105" s="17" t="s">
        <v>167</v>
      </c>
      <c r="P105" s="12" t="s">
        <v>186</v>
      </c>
      <c r="Q105" s="171" t="s">
        <v>192</v>
      </c>
      <c r="R105" s="171"/>
      <c r="S105" s="171"/>
      <c r="T105" s="199" t="s">
        <v>185</v>
      </c>
      <c r="U105" s="199"/>
      <c r="V105" s="17"/>
      <c r="W105" s="12" t="s">
        <v>186</v>
      </c>
      <c r="X105" s="200"/>
      <c r="Y105" s="200"/>
      <c r="Z105" s="200"/>
      <c r="AA105" s="199" t="s">
        <v>185</v>
      </c>
      <c r="AB105" s="199"/>
      <c r="AC105" s="17"/>
      <c r="AD105" s="12" t="s">
        <v>186</v>
      </c>
      <c r="AE105" s="200"/>
      <c r="AF105" s="200"/>
      <c r="AG105" s="200"/>
      <c r="AH105" s="199" t="s">
        <v>185</v>
      </c>
      <c r="AI105" s="199"/>
      <c r="AJ105" s="12"/>
      <c r="AK105" s="17"/>
      <c r="AL105" s="12" t="s">
        <v>186</v>
      </c>
      <c r="AM105" s="200"/>
      <c r="AN105" s="200"/>
      <c r="AO105" s="200"/>
      <c r="AP105" s="199" t="s">
        <v>185</v>
      </c>
      <c r="AQ105" s="199"/>
      <c r="AR105" s="12"/>
      <c r="AS105" s="17" t="s">
        <v>86</v>
      </c>
      <c r="AT105" s="12" t="s">
        <v>186</v>
      </c>
      <c r="AU105" s="200" t="s">
        <v>193</v>
      </c>
      <c r="AV105" s="200"/>
      <c r="AW105" s="200"/>
      <c r="AX105" s="199" t="s">
        <v>185</v>
      </c>
      <c r="AY105" s="199"/>
      <c r="AZ105" s="12"/>
      <c r="BA105" s="17"/>
      <c r="BB105" s="12" t="s">
        <v>186</v>
      </c>
      <c r="BC105" s="200"/>
      <c r="BD105" s="200"/>
      <c r="BE105" s="200"/>
      <c r="BF105" s="199" t="s">
        <v>185</v>
      </c>
      <c r="BG105" s="199"/>
      <c r="BH105" s="12"/>
      <c r="BI105" s="17" t="s">
        <v>166</v>
      </c>
      <c r="BJ105" s="12" t="s">
        <v>186</v>
      </c>
      <c r="BK105" s="200" t="s">
        <v>194</v>
      </c>
      <c r="BL105" s="200"/>
      <c r="BM105" s="200"/>
      <c r="BN105" s="35"/>
      <c r="BO105" s="2"/>
      <c r="BP105" s="2"/>
      <c r="BQ105" s="2"/>
      <c r="BR105" s="2"/>
    </row>
    <row r="106" spans="1:70" ht="13.5" customHeight="1">
      <c r="A106" s="12"/>
      <c r="B106" s="36" t="s">
        <v>196</v>
      </c>
      <c r="C106" s="197"/>
      <c r="D106" s="197"/>
      <c r="E106" s="197"/>
      <c r="F106" s="197"/>
      <c r="G106" s="197"/>
      <c r="H106" s="197"/>
      <c r="I106" s="12"/>
      <c r="J106" s="198" t="s">
        <v>185</v>
      </c>
      <c r="K106" s="198"/>
      <c r="L106" s="198"/>
      <c r="M106" s="12"/>
      <c r="N106" s="12"/>
      <c r="O106" s="17"/>
      <c r="P106" s="12" t="s">
        <v>186</v>
      </c>
      <c r="Q106" s="171"/>
      <c r="R106" s="171"/>
      <c r="S106" s="171"/>
      <c r="T106" s="199" t="s">
        <v>185</v>
      </c>
      <c r="U106" s="199"/>
      <c r="V106" s="17"/>
      <c r="W106" s="12" t="s">
        <v>186</v>
      </c>
      <c r="X106" s="200"/>
      <c r="Y106" s="200"/>
      <c r="Z106" s="200"/>
      <c r="AA106" s="199" t="s">
        <v>185</v>
      </c>
      <c r="AB106" s="199"/>
      <c r="AC106" s="17"/>
      <c r="AD106" s="12" t="s">
        <v>186</v>
      </c>
      <c r="AE106" s="200"/>
      <c r="AF106" s="200"/>
      <c r="AG106" s="200"/>
      <c r="AH106" s="199" t="s">
        <v>185</v>
      </c>
      <c r="AI106" s="199"/>
      <c r="AJ106" s="12"/>
      <c r="AK106" s="17"/>
      <c r="AL106" s="12" t="s">
        <v>186</v>
      </c>
      <c r="AM106" s="200"/>
      <c r="AN106" s="200"/>
      <c r="AO106" s="200"/>
      <c r="AP106" s="199" t="s">
        <v>185</v>
      </c>
      <c r="AQ106" s="199"/>
      <c r="AR106" s="12"/>
      <c r="AS106" s="17"/>
      <c r="AT106" s="12" t="s">
        <v>186</v>
      </c>
      <c r="AU106" s="200"/>
      <c r="AV106" s="200"/>
      <c r="AW106" s="200"/>
      <c r="AX106" s="199" t="s">
        <v>185</v>
      </c>
      <c r="AY106" s="199"/>
      <c r="AZ106" s="12"/>
      <c r="BA106" s="17"/>
      <c r="BB106" s="12" t="s">
        <v>186</v>
      </c>
      <c r="BC106" s="200"/>
      <c r="BD106" s="200"/>
      <c r="BE106" s="200"/>
      <c r="BF106" s="199" t="s">
        <v>185</v>
      </c>
      <c r="BG106" s="199"/>
      <c r="BH106" s="12"/>
      <c r="BI106" s="17"/>
      <c r="BJ106" s="12" t="s">
        <v>186</v>
      </c>
      <c r="BK106" s="200"/>
      <c r="BL106" s="200"/>
      <c r="BM106" s="200"/>
      <c r="BN106" s="35"/>
      <c r="BO106" s="2"/>
      <c r="BP106" s="2"/>
      <c r="BQ106" s="2"/>
      <c r="BR106" s="2"/>
    </row>
    <row r="107" spans="1:70" ht="3.75" customHeight="1" thickBot="1">
      <c r="A107" s="2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3.5" customHeight="1" thickBot="1">
      <c r="A108" s="7" t="s">
        <v>198</v>
      </c>
      <c r="B108" s="37" t="s">
        <v>199</v>
      </c>
      <c r="C108" s="38"/>
      <c r="D108" s="38"/>
      <c r="E108" s="38" t="s">
        <v>5</v>
      </c>
      <c r="F108" s="39"/>
      <c r="G108" s="39"/>
      <c r="H108" s="39"/>
      <c r="I108" s="159"/>
      <c r="J108" s="160"/>
      <c r="K108" s="160"/>
      <c r="L108" s="160"/>
      <c r="M108" s="160"/>
      <c r="N108" s="160"/>
      <c r="O108" s="161"/>
      <c r="P108" s="5" t="s">
        <v>186</v>
      </c>
      <c r="Q108" s="194" t="s">
        <v>192</v>
      </c>
      <c r="R108" s="194"/>
      <c r="S108" s="194"/>
      <c r="T108" s="195"/>
      <c r="U108" s="195"/>
      <c r="V108" s="195"/>
      <c r="W108" s="5" t="s">
        <v>186</v>
      </c>
      <c r="X108" s="196"/>
      <c r="Y108" s="196"/>
      <c r="Z108" s="196"/>
      <c r="AA108" s="195"/>
      <c r="AB108" s="195"/>
      <c r="AC108" s="195"/>
      <c r="AD108" s="5" t="s">
        <v>186</v>
      </c>
      <c r="AE108" s="196"/>
      <c r="AF108" s="196"/>
      <c r="AG108" s="196"/>
      <c r="AH108" s="195"/>
      <c r="AI108" s="195"/>
      <c r="AJ108" s="195"/>
      <c r="AK108" s="195"/>
      <c r="AL108" s="5" t="s">
        <v>186</v>
      </c>
      <c r="AM108" s="196"/>
      <c r="AN108" s="196"/>
      <c r="AO108" s="196"/>
      <c r="AP108" s="195"/>
      <c r="AQ108" s="195"/>
      <c r="AR108" s="195"/>
      <c r="AS108" s="195"/>
      <c r="AT108" s="5" t="s">
        <v>186</v>
      </c>
      <c r="AU108" s="196"/>
      <c r="AV108" s="196"/>
      <c r="AW108" s="196"/>
      <c r="AX108" s="195"/>
      <c r="AY108" s="195"/>
      <c r="AZ108" s="195"/>
      <c r="BA108" s="195"/>
      <c r="BB108" s="5" t="s">
        <v>186</v>
      </c>
      <c r="BC108" s="196"/>
      <c r="BD108" s="196"/>
      <c r="BE108" s="196"/>
      <c r="BF108" s="195"/>
      <c r="BG108" s="195"/>
      <c r="BH108" s="195"/>
      <c r="BI108" s="195"/>
      <c r="BJ108" s="5" t="s">
        <v>186</v>
      </c>
      <c r="BK108" s="196" t="s">
        <v>192</v>
      </c>
      <c r="BL108" s="196"/>
      <c r="BM108" s="196"/>
      <c r="BN108" s="35"/>
      <c r="BO108" s="2"/>
      <c r="BP108" s="2"/>
      <c r="BQ108" s="2"/>
      <c r="BR108" s="2"/>
    </row>
    <row r="109" spans="1:70" ht="3.75" customHeight="1" thickBot="1">
      <c r="A109" s="2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8" customHeight="1" thickBot="1">
      <c r="A110" s="7"/>
      <c r="B110" s="6" t="s">
        <v>200</v>
      </c>
      <c r="C110" s="201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3"/>
      <c r="P110" s="5" t="s">
        <v>186</v>
      </c>
      <c r="Q110" s="194" t="s">
        <v>201</v>
      </c>
      <c r="R110" s="194"/>
      <c r="S110" s="194"/>
      <c r="T110" s="195"/>
      <c r="U110" s="195"/>
      <c r="V110" s="195"/>
      <c r="W110" s="5" t="s">
        <v>186</v>
      </c>
      <c r="X110" s="196"/>
      <c r="Y110" s="196"/>
      <c r="Z110" s="196"/>
      <c r="AA110" s="195"/>
      <c r="AB110" s="195"/>
      <c r="AC110" s="195"/>
      <c r="AD110" s="5" t="s">
        <v>186</v>
      </c>
      <c r="AE110" s="196"/>
      <c r="AF110" s="196"/>
      <c r="AG110" s="196"/>
      <c r="AH110" s="195"/>
      <c r="AI110" s="195"/>
      <c r="AJ110" s="195"/>
      <c r="AK110" s="195"/>
      <c r="AL110" s="5" t="s">
        <v>186</v>
      </c>
      <c r="AM110" s="196"/>
      <c r="AN110" s="196"/>
      <c r="AO110" s="196"/>
      <c r="AP110" s="195"/>
      <c r="AQ110" s="195"/>
      <c r="AR110" s="195"/>
      <c r="AS110" s="195"/>
      <c r="AT110" s="5" t="s">
        <v>186</v>
      </c>
      <c r="AU110" s="196"/>
      <c r="AV110" s="196"/>
      <c r="AW110" s="196"/>
      <c r="AX110" s="195"/>
      <c r="AY110" s="195"/>
      <c r="AZ110" s="195"/>
      <c r="BA110" s="195"/>
      <c r="BB110" s="5" t="s">
        <v>186</v>
      </c>
      <c r="BC110" s="196"/>
      <c r="BD110" s="196"/>
      <c r="BE110" s="196"/>
      <c r="BF110" s="195"/>
      <c r="BG110" s="195"/>
      <c r="BH110" s="195"/>
      <c r="BI110" s="195"/>
      <c r="BJ110" s="5" t="s">
        <v>186</v>
      </c>
      <c r="BK110" s="196" t="s">
        <v>201</v>
      </c>
      <c r="BL110" s="196"/>
      <c r="BM110" s="196"/>
      <c r="BN110" s="35"/>
      <c r="BO110" s="2"/>
      <c r="BP110" s="2"/>
      <c r="BQ110" s="2"/>
      <c r="BR110" s="2"/>
    </row>
    <row r="111" spans="1:70" ht="23.25" customHeight="1">
      <c r="A111" s="12"/>
      <c r="B111" s="24" t="s">
        <v>202</v>
      </c>
      <c r="C111" s="168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70"/>
      <c r="P111" s="12" t="s">
        <v>186</v>
      </c>
      <c r="Q111" s="171" t="s">
        <v>192</v>
      </c>
      <c r="R111" s="171"/>
      <c r="S111" s="171"/>
      <c r="T111" s="199"/>
      <c r="U111" s="199"/>
      <c r="V111" s="199"/>
      <c r="W111" s="12" t="s">
        <v>186</v>
      </c>
      <c r="X111" s="15"/>
      <c r="Y111" s="204"/>
      <c r="Z111" s="204"/>
      <c r="AA111" s="199"/>
      <c r="AB111" s="199"/>
      <c r="AC111" s="199"/>
      <c r="AD111" s="12" t="s">
        <v>186</v>
      </c>
      <c r="AE111" s="15"/>
      <c r="AF111" s="204"/>
      <c r="AG111" s="204"/>
      <c r="AH111" s="199"/>
      <c r="AI111" s="199"/>
      <c r="AJ111" s="199"/>
      <c r="AK111" s="199"/>
      <c r="AL111" s="12" t="s">
        <v>186</v>
      </c>
      <c r="AM111" s="15"/>
      <c r="AN111" s="204"/>
      <c r="AO111" s="204"/>
      <c r="AP111" s="199"/>
      <c r="AQ111" s="199"/>
      <c r="AR111" s="199"/>
      <c r="AS111" s="199"/>
      <c r="AT111" s="12" t="s">
        <v>186</v>
      </c>
      <c r="AU111" s="15"/>
      <c r="AV111" s="204"/>
      <c r="AW111" s="204"/>
      <c r="AX111" s="199"/>
      <c r="AY111" s="199"/>
      <c r="AZ111" s="199"/>
      <c r="BA111" s="199"/>
      <c r="BB111" s="12" t="s">
        <v>186</v>
      </c>
      <c r="BC111" s="15"/>
      <c r="BD111" s="204"/>
      <c r="BE111" s="204"/>
      <c r="BF111" s="199"/>
      <c r="BG111" s="199"/>
      <c r="BH111" s="199"/>
      <c r="BI111" s="199"/>
      <c r="BJ111" s="12" t="s">
        <v>186</v>
      </c>
      <c r="BK111" s="15" t="s">
        <v>3</v>
      </c>
      <c r="BL111" s="204"/>
      <c r="BM111" s="204"/>
      <c r="BN111" s="35"/>
      <c r="BO111" s="2"/>
      <c r="BP111" s="2"/>
      <c r="BQ111" s="2"/>
      <c r="BR111" s="2"/>
    </row>
    <row r="112" spans="1:70" ht="23.25" customHeight="1">
      <c r="A112" s="12"/>
      <c r="B112" s="24" t="s">
        <v>203</v>
      </c>
      <c r="C112" s="165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7"/>
      <c r="P112" s="12" t="s">
        <v>186</v>
      </c>
      <c r="Q112" s="171" t="s">
        <v>204</v>
      </c>
      <c r="R112" s="171"/>
      <c r="S112" s="171"/>
      <c r="T112" s="199"/>
      <c r="U112" s="199"/>
      <c r="V112" s="199"/>
      <c r="W112" s="12" t="s">
        <v>186</v>
      </c>
      <c r="X112" s="15"/>
      <c r="Y112" s="204"/>
      <c r="Z112" s="204"/>
      <c r="AA112" s="199"/>
      <c r="AB112" s="199"/>
      <c r="AC112" s="199"/>
      <c r="AD112" s="12" t="s">
        <v>186</v>
      </c>
      <c r="AE112" s="15"/>
      <c r="AF112" s="204"/>
      <c r="AG112" s="204"/>
      <c r="AH112" s="199"/>
      <c r="AI112" s="199"/>
      <c r="AJ112" s="199"/>
      <c r="AK112" s="199"/>
      <c r="AL112" s="12" t="s">
        <v>186</v>
      </c>
      <c r="AM112" s="15"/>
      <c r="AN112" s="204"/>
      <c r="AO112" s="204"/>
      <c r="AP112" s="199"/>
      <c r="AQ112" s="199"/>
      <c r="AR112" s="199"/>
      <c r="AS112" s="199"/>
      <c r="AT112" s="12" t="s">
        <v>186</v>
      </c>
      <c r="AU112" s="15"/>
      <c r="AV112" s="204"/>
      <c r="AW112" s="204"/>
      <c r="AX112" s="199"/>
      <c r="AY112" s="199"/>
      <c r="AZ112" s="199"/>
      <c r="BA112" s="199"/>
      <c r="BB112" s="12" t="s">
        <v>186</v>
      </c>
      <c r="BC112" s="15"/>
      <c r="BD112" s="204"/>
      <c r="BE112" s="204"/>
      <c r="BF112" s="199"/>
      <c r="BG112" s="199"/>
      <c r="BH112" s="199"/>
      <c r="BI112" s="199"/>
      <c r="BJ112" s="12" t="s">
        <v>186</v>
      </c>
      <c r="BK112" s="15" t="s">
        <v>1</v>
      </c>
      <c r="BL112" s="204"/>
      <c r="BM112" s="204"/>
      <c r="BN112" s="35"/>
      <c r="BO112" s="2"/>
      <c r="BP112" s="2"/>
      <c r="BQ112" s="2"/>
      <c r="BR112" s="2"/>
    </row>
    <row r="113" spans="1:70" ht="23.25" customHeight="1">
      <c r="A113" s="12"/>
      <c r="B113" s="24" t="s">
        <v>205</v>
      </c>
      <c r="C113" s="165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7"/>
      <c r="P113" s="12" t="s">
        <v>186</v>
      </c>
      <c r="Q113" s="171"/>
      <c r="R113" s="171"/>
      <c r="S113" s="171"/>
      <c r="T113" s="199"/>
      <c r="U113" s="199"/>
      <c r="V113" s="199"/>
      <c r="W113" s="12" t="s">
        <v>186</v>
      </c>
      <c r="X113" s="15"/>
      <c r="Y113" s="204"/>
      <c r="Z113" s="204"/>
      <c r="AA113" s="199"/>
      <c r="AB113" s="199"/>
      <c r="AC113" s="199"/>
      <c r="AD113" s="12" t="s">
        <v>186</v>
      </c>
      <c r="AE113" s="15"/>
      <c r="AF113" s="204"/>
      <c r="AG113" s="204"/>
      <c r="AH113" s="199"/>
      <c r="AI113" s="199"/>
      <c r="AJ113" s="199"/>
      <c r="AK113" s="199"/>
      <c r="AL113" s="12" t="s">
        <v>186</v>
      </c>
      <c r="AM113" s="15"/>
      <c r="AN113" s="204"/>
      <c r="AO113" s="204"/>
      <c r="AP113" s="199"/>
      <c r="AQ113" s="199"/>
      <c r="AR113" s="199"/>
      <c r="AS113" s="199"/>
      <c r="AT113" s="12" t="s">
        <v>186</v>
      </c>
      <c r="AU113" s="15"/>
      <c r="AV113" s="204"/>
      <c r="AW113" s="204"/>
      <c r="AX113" s="199"/>
      <c r="AY113" s="199"/>
      <c r="AZ113" s="199"/>
      <c r="BA113" s="199"/>
      <c r="BB113" s="12" t="s">
        <v>186</v>
      </c>
      <c r="BC113" s="15"/>
      <c r="BD113" s="204"/>
      <c r="BE113" s="204"/>
      <c r="BF113" s="199"/>
      <c r="BG113" s="199"/>
      <c r="BH113" s="199"/>
      <c r="BI113" s="199"/>
      <c r="BJ113" s="12" t="s">
        <v>186</v>
      </c>
      <c r="BK113" s="15"/>
      <c r="BL113" s="204"/>
      <c r="BM113" s="204"/>
      <c r="BN113" s="35"/>
      <c r="BO113" s="2"/>
      <c r="BP113" s="2"/>
      <c r="BQ113" s="2"/>
      <c r="BR113" s="2"/>
    </row>
    <row r="114" spans="1:70" ht="18" customHeight="1">
      <c r="A114" s="12"/>
      <c r="B114" s="24" t="s">
        <v>206</v>
      </c>
      <c r="C114" s="165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7"/>
      <c r="P114" s="12" t="s">
        <v>186</v>
      </c>
      <c r="Q114" s="171"/>
      <c r="R114" s="171"/>
      <c r="S114" s="171"/>
      <c r="T114" s="199"/>
      <c r="U114" s="199"/>
      <c r="V114" s="199"/>
      <c r="W114" s="12" t="s">
        <v>186</v>
      </c>
      <c r="X114" s="15"/>
      <c r="Y114" s="204"/>
      <c r="Z114" s="204"/>
      <c r="AA114" s="199"/>
      <c r="AB114" s="199"/>
      <c r="AC114" s="199"/>
      <c r="AD114" s="12" t="s">
        <v>186</v>
      </c>
      <c r="AE114" s="15"/>
      <c r="AF114" s="204"/>
      <c r="AG114" s="204"/>
      <c r="AH114" s="199"/>
      <c r="AI114" s="199"/>
      <c r="AJ114" s="199"/>
      <c r="AK114" s="199"/>
      <c r="AL114" s="12" t="s">
        <v>186</v>
      </c>
      <c r="AM114" s="15"/>
      <c r="AN114" s="204"/>
      <c r="AO114" s="204"/>
      <c r="AP114" s="199"/>
      <c r="AQ114" s="199"/>
      <c r="AR114" s="199"/>
      <c r="AS114" s="199"/>
      <c r="AT114" s="12" t="s">
        <v>186</v>
      </c>
      <c r="AU114" s="15"/>
      <c r="AV114" s="204"/>
      <c r="AW114" s="204"/>
      <c r="AX114" s="199"/>
      <c r="AY114" s="199"/>
      <c r="AZ114" s="199"/>
      <c r="BA114" s="199"/>
      <c r="BB114" s="12" t="s">
        <v>186</v>
      </c>
      <c r="BC114" s="15"/>
      <c r="BD114" s="204"/>
      <c r="BE114" s="204"/>
      <c r="BF114" s="199"/>
      <c r="BG114" s="199"/>
      <c r="BH114" s="199"/>
      <c r="BI114" s="199"/>
      <c r="BJ114" s="12" t="s">
        <v>186</v>
      </c>
      <c r="BK114" s="15"/>
      <c r="BL114" s="204"/>
      <c r="BM114" s="204"/>
      <c r="BN114" s="35"/>
      <c r="BO114" s="2"/>
      <c r="BP114" s="2"/>
      <c r="BQ114" s="2"/>
      <c r="BR114" s="2"/>
    </row>
    <row r="115" spans="1:70" ht="3.75" customHeight="1" thickBot="1">
      <c r="A115" s="2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3.5" customHeight="1">
      <c r="A116" s="40"/>
      <c r="B116" s="205" t="s">
        <v>207</v>
      </c>
      <c r="C116" s="205"/>
      <c r="D116" s="205"/>
      <c r="E116" s="205"/>
      <c r="F116" s="205"/>
      <c r="G116" s="205"/>
      <c r="H116" s="205"/>
      <c r="I116" s="41"/>
      <c r="J116" s="206" t="s">
        <v>165</v>
      </c>
      <c r="K116" s="207"/>
      <c r="L116" s="207"/>
      <c r="M116" s="207"/>
      <c r="N116" s="207"/>
      <c r="O116" s="207"/>
      <c r="P116" s="207"/>
      <c r="Q116" s="207"/>
      <c r="R116" s="207"/>
      <c r="S116" s="208"/>
      <c r="T116" s="209" t="s">
        <v>145</v>
      </c>
      <c r="U116" s="209"/>
      <c r="V116" s="209"/>
      <c r="W116" s="209"/>
      <c r="X116" s="209"/>
      <c r="Y116" s="209"/>
      <c r="Z116" s="209"/>
      <c r="AA116" s="209" t="s">
        <v>145</v>
      </c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35"/>
      <c r="BO116" s="2"/>
      <c r="BP116" s="2"/>
      <c r="BQ116" s="2"/>
      <c r="BR116" s="2"/>
    </row>
    <row r="117" spans="1:70" ht="13.5" customHeight="1" thickBot="1">
      <c r="A117" s="42"/>
      <c r="B117" s="210" t="s">
        <v>208</v>
      </c>
      <c r="C117" s="210"/>
      <c r="D117" s="210"/>
      <c r="E117" s="210"/>
      <c r="F117" s="210"/>
      <c r="G117" s="210"/>
      <c r="H117" s="210"/>
      <c r="I117" s="4"/>
      <c r="J117" s="211"/>
      <c r="K117" s="212"/>
      <c r="L117" s="212"/>
      <c r="M117" s="212"/>
      <c r="N117" s="212"/>
      <c r="O117" s="212"/>
      <c r="P117" s="212"/>
      <c r="Q117" s="212"/>
      <c r="R117" s="212"/>
      <c r="S117" s="213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  <c r="BI117" s="214"/>
      <c r="BJ117" s="214"/>
      <c r="BK117" s="214"/>
      <c r="BL117" s="214"/>
      <c r="BM117" s="214"/>
      <c r="BN117" s="35"/>
      <c r="BO117" s="2"/>
      <c r="BP117" s="2"/>
      <c r="BQ117" s="2"/>
      <c r="BR117" s="2"/>
    </row>
    <row r="118" spans="1:70" ht="3.75" customHeight="1" thickBot="1">
      <c r="A118" s="2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3.5" customHeight="1">
      <c r="A119" s="40"/>
      <c r="B119" s="205" t="s">
        <v>209</v>
      </c>
      <c r="C119" s="205"/>
      <c r="D119" s="205"/>
      <c r="E119" s="205"/>
      <c r="F119" s="205"/>
      <c r="G119" s="205"/>
      <c r="H119" s="205"/>
      <c r="I119" s="41"/>
      <c r="J119" s="206" t="s">
        <v>210</v>
      </c>
      <c r="K119" s="207"/>
      <c r="L119" s="207"/>
      <c r="M119" s="207"/>
      <c r="N119" s="207"/>
      <c r="O119" s="207"/>
      <c r="P119" s="207"/>
      <c r="Q119" s="207"/>
      <c r="R119" s="207"/>
      <c r="S119" s="208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 t="s">
        <v>145</v>
      </c>
      <c r="AI119" s="209"/>
      <c r="AJ119" s="209"/>
      <c r="AK119" s="209"/>
      <c r="AL119" s="209"/>
      <c r="AM119" s="209"/>
      <c r="AN119" s="209"/>
      <c r="AO119" s="209"/>
      <c r="AP119" s="209" t="s">
        <v>145</v>
      </c>
      <c r="AQ119" s="209"/>
      <c r="AR119" s="209"/>
      <c r="AS119" s="209"/>
      <c r="AT119" s="209"/>
      <c r="AU119" s="209"/>
      <c r="AV119" s="209"/>
      <c r="AW119" s="209"/>
      <c r="AX119" s="209" t="s">
        <v>164</v>
      </c>
      <c r="AY119" s="209"/>
      <c r="AZ119" s="209"/>
      <c r="BA119" s="209"/>
      <c r="BB119" s="209"/>
      <c r="BC119" s="209"/>
      <c r="BD119" s="209"/>
      <c r="BE119" s="209"/>
      <c r="BF119" s="209" t="s">
        <v>164</v>
      </c>
      <c r="BG119" s="209"/>
      <c r="BH119" s="209"/>
      <c r="BI119" s="209"/>
      <c r="BJ119" s="209"/>
      <c r="BK119" s="209"/>
      <c r="BL119" s="209"/>
      <c r="BM119" s="209"/>
      <c r="BN119" s="35"/>
      <c r="BO119" s="2"/>
      <c r="BP119" s="2"/>
      <c r="BQ119" s="2"/>
      <c r="BR119" s="2"/>
    </row>
    <row r="120" spans="1:70" ht="13.5" customHeight="1" thickBot="1">
      <c r="A120" s="42"/>
      <c r="B120" s="210" t="s">
        <v>208</v>
      </c>
      <c r="C120" s="210"/>
      <c r="D120" s="210"/>
      <c r="E120" s="210"/>
      <c r="F120" s="210"/>
      <c r="G120" s="210"/>
      <c r="H120" s="210"/>
      <c r="I120" s="4"/>
      <c r="J120" s="211"/>
      <c r="K120" s="212"/>
      <c r="L120" s="212"/>
      <c r="M120" s="212"/>
      <c r="N120" s="212"/>
      <c r="O120" s="212"/>
      <c r="P120" s="212"/>
      <c r="Q120" s="212"/>
      <c r="R120" s="212"/>
      <c r="S120" s="213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35"/>
      <c r="BO120" s="2"/>
      <c r="BP120" s="2"/>
      <c r="BQ120" s="2"/>
      <c r="BR120" s="2"/>
    </row>
    <row r="121" spans="1:70" ht="3.75" customHeight="1" thickBot="1">
      <c r="A121" s="2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3.5" customHeight="1" thickBot="1">
      <c r="A122" s="5"/>
      <c r="B122" s="6" t="s">
        <v>211</v>
      </c>
      <c r="C122" s="7">
        <v>22</v>
      </c>
      <c r="D122" s="5">
        <v>7</v>
      </c>
      <c r="E122" s="5">
        <v>29</v>
      </c>
      <c r="F122" s="5"/>
      <c r="G122" s="5"/>
      <c r="H122" s="8">
        <v>14</v>
      </c>
      <c r="I122" s="5"/>
      <c r="J122" s="5">
        <v>5400</v>
      </c>
      <c r="K122" s="5"/>
      <c r="L122" s="5">
        <v>1800</v>
      </c>
      <c r="M122" s="5"/>
      <c r="N122" s="5"/>
      <c r="O122" s="5">
        <v>3600</v>
      </c>
      <c r="P122" s="5">
        <v>1886</v>
      </c>
      <c r="Q122" s="5">
        <v>1694</v>
      </c>
      <c r="R122" s="5"/>
      <c r="S122" s="8">
        <v>20</v>
      </c>
      <c r="T122" s="7">
        <v>918</v>
      </c>
      <c r="U122" s="5">
        <v>306</v>
      </c>
      <c r="V122" s="5">
        <v>612</v>
      </c>
      <c r="W122" s="5">
        <v>468</v>
      </c>
      <c r="X122" s="5">
        <v>144</v>
      </c>
      <c r="Y122" s="5"/>
      <c r="Z122" s="8"/>
      <c r="AA122" s="7">
        <v>1188</v>
      </c>
      <c r="AB122" s="5">
        <v>396</v>
      </c>
      <c r="AC122" s="5">
        <v>792</v>
      </c>
      <c r="AD122" s="5">
        <v>575</v>
      </c>
      <c r="AE122" s="5">
        <v>217</v>
      </c>
      <c r="AF122" s="5"/>
      <c r="AG122" s="8"/>
      <c r="AH122" s="7">
        <v>864</v>
      </c>
      <c r="AI122" s="5">
        <v>288</v>
      </c>
      <c r="AJ122" s="5"/>
      <c r="AK122" s="5">
        <v>576</v>
      </c>
      <c r="AL122" s="5">
        <v>207</v>
      </c>
      <c r="AM122" s="5">
        <v>369</v>
      </c>
      <c r="AN122" s="5"/>
      <c r="AO122" s="8"/>
      <c r="AP122" s="7">
        <v>1026</v>
      </c>
      <c r="AQ122" s="5">
        <v>342</v>
      </c>
      <c r="AR122" s="5"/>
      <c r="AS122" s="5">
        <v>684</v>
      </c>
      <c r="AT122" s="5">
        <v>291</v>
      </c>
      <c r="AU122" s="5">
        <v>393</v>
      </c>
      <c r="AV122" s="5"/>
      <c r="AW122" s="8"/>
      <c r="AX122" s="7">
        <v>810</v>
      </c>
      <c r="AY122" s="5">
        <v>270</v>
      </c>
      <c r="AZ122" s="5"/>
      <c r="BA122" s="5">
        <v>540</v>
      </c>
      <c r="BB122" s="5">
        <v>214</v>
      </c>
      <c r="BC122" s="5">
        <v>306</v>
      </c>
      <c r="BD122" s="5"/>
      <c r="BE122" s="8">
        <v>20</v>
      </c>
      <c r="BF122" s="7">
        <v>594</v>
      </c>
      <c r="BG122" s="5">
        <v>198</v>
      </c>
      <c r="BH122" s="5"/>
      <c r="BI122" s="5">
        <v>396</v>
      </c>
      <c r="BJ122" s="5">
        <v>131</v>
      </c>
      <c r="BK122" s="5">
        <v>265</v>
      </c>
      <c r="BL122" s="5"/>
      <c r="BM122" s="8"/>
      <c r="BN122" s="9"/>
      <c r="BO122" s="7">
        <v>4374</v>
      </c>
      <c r="BP122" s="8">
        <v>1026</v>
      </c>
      <c r="BQ122" s="7">
        <v>2916</v>
      </c>
      <c r="BR122" s="8">
        <v>684</v>
      </c>
    </row>
    <row r="123" spans="1:70" ht="3.75" customHeight="1" thickBot="1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33" customHeight="1" thickBot="1">
      <c r="A124" s="5"/>
      <c r="B124" s="6" t="s">
        <v>212</v>
      </c>
      <c r="C124" s="7">
        <v>22</v>
      </c>
      <c r="D124" s="5">
        <v>7</v>
      </c>
      <c r="E124" s="5">
        <v>29</v>
      </c>
      <c r="F124" s="5"/>
      <c r="G124" s="5"/>
      <c r="H124" s="8">
        <v>14</v>
      </c>
      <c r="I124" s="5"/>
      <c r="J124" s="5">
        <v>5400</v>
      </c>
      <c r="K124" s="5"/>
      <c r="L124" s="5">
        <v>1800</v>
      </c>
      <c r="M124" s="5"/>
      <c r="N124" s="5"/>
      <c r="O124" s="5">
        <v>3600</v>
      </c>
      <c r="P124" s="5">
        <v>1886</v>
      </c>
      <c r="Q124" s="5">
        <v>1694</v>
      </c>
      <c r="R124" s="5"/>
      <c r="S124" s="8">
        <v>20</v>
      </c>
      <c r="T124" s="7">
        <v>918</v>
      </c>
      <c r="U124" s="5">
        <v>306</v>
      </c>
      <c r="V124" s="5">
        <v>612</v>
      </c>
      <c r="W124" s="5">
        <v>468</v>
      </c>
      <c r="X124" s="5">
        <v>144</v>
      </c>
      <c r="Y124" s="5"/>
      <c r="Z124" s="8"/>
      <c r="AA124" s="7">
        <v>1188</v>
      </c>
      <c r="AB124" s="5">
        <v>396</v>
      </c>
      <c r="AC124" s="5">
        <v>792</v>
      </c>
      <c r="AD124" s="5">
        <v>575</v>
      </c>
      <c r="AE124" s="5">
        <v>217</v>
      </c>
      <c r="AF124" s="5"/>
      <c r="AG124" s="8"/>
      <c r="AH124" s="7">
        <v>864</v>
      </c>
      <c r="AI124" s="5">
        <v>288</v>
      </c>
      <c r="AJ124" s="5"/>
      <c r="AK124" s="5">
        <v>576</v>
      </c>
      <c r="AL124" s="5">
        <v>207</v>
      </c>
      <c r="AM124" s="5">
        <v>369</v>
      </c>
      <c r="AN124" s="5"/>
      <c r="AO124" s="8"/>
      <c r="AP124" s="7">
        <v>1026</v>
      </c>
      <c r="AQ124" s="5">
        <v>342</v>
      </c>
      <c r="AR124" s="5"/>
      <c r="AS124" s="5">
        <v>684</v>
      </c>
      <c r="AT124" s="5">
        <v>291</v>
      </c>
      <c r="AU124" s="5">
        <v>393</v>
      </c>
      <c r="AV124" s="5"/>
      <c r="AW124" s="8"/>
      <c r="AX124" s="7">
        <v>810</v>
      </c>
      <c r="AY124" s="5">
        <v>270</v>
      </c>
      <c r="AZ124" s="5"/>
      <c r="BA124" s="5">
        <v>540</v>
      </c>
      <c r="BB124" s="5">
        <v>214</v>
      </c>
      <c r="BC124" s="5">
        <v>306</v>
      </c>
      <c r="BD124" s="5"/>
      <c r="BE124" s="8">
        <v>20</v>
      </c>
      <c r="BF124" s="7">
        <v>594</v>
      </c>
      <c r="BG124" s="5">
        <v>198</v>
      </c>
      <c r="BH124" s="5"/>
      <c r="BI124" s="5">
        <v>396</v>
      </c>
      <c r="BJ124" s="5">
        <v>131</v>
      </c>
      <c r="BK124" s="5">
        <v>265</v>
      </c>
      <c r="BL124" s="5"/>
      <c r="BM124" s="8"/>
      <c r="BN124" s="9"/>
      <c r="BO124" s="7">
        <v>4374</v>
      </c>
      <c r="BP124" s="8">
        <v>1026</v>
      </c>
      <c r="BQ124" s="7">
        <v>2916</v>
      </c>
      <c r="BR124" s="8">
        <v>684</v>
      </c>
    </row>
    <row r="125" spans="1:70" ht="3.75" customHeight="1">
      <c r="A125" s="2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3.5" customHeight="1">
      <c r="A126" s="215"/>
      <c r="B126" s="162" t="s">
        <v>213</v>
      </c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4"/>
      <c r="T126" s="216"/>
      <c r="U126" s="216"/>
      <c r="V126" s="216"/>
      <c r="W126" s="216"/>
      <c r="X126" s="216"/>
      <c r="Y126" s="216"/>
      <c r="Z126" s="216"/>
      <c r="AA126" s="216">
        <v>6</v>
      </c>
      <c r="AB126" s="216"/>
      <c r="AC126" s="216"/>
      <c r="AD126" s="216"/>
      <c r="AE126" s="216"/>
      <c r="AF126" s="216"/>
      <c r="AG126" s="216"/>
      <c r="AH126" s="216" t="s">
        <v>0</v>
      </c>
      <c r="AI126" s="216"/>
      <c r="AJ126" s="216"/>
      <c r="AK126" s="216"/>
      <c r="AL126" s="216"/>
      <c r="AM126" s="216"/>
      <c r="AN126" s="216"/>
      <c r="AO126" s="216"/>
      <c r="AP126" s="216" t="s">
        <v>3</v>
      </c>
      <c r="AQ126" s="216"/>
      <c r="AR126" s="216"/>
      <c r="AS126" s="216"/>
      <c r="AT126" s="216"/>
      <c r="AU126" s="216"/>
      <c r="AV126" s="216"/>
      <c r="AW126" s="216"/>
      <c r="AX126" s="216" t="s">
        <v>3</v>
      </c>
      <c r="AY126" s="216"/>
      <c r="AZ126" s="216"/>
      <c r="BA126" s="216"/>
      <c r="BB126" s="216"/>
      <c r="BC126" s="216"/>
      <c r="BD126" s="216"/>
      <c r="BE126" s="216"/>
      <c r="BF126" s="216" t="s">
        <v>3</v>
      </c>
      <c r="BG126" s="216"/>
      <c r="BH126" s="216"/>
      <c r="BI126" s="216"/>
      <c r="BJ126" s="216"/>
      <c r="BK126" s="216"/>
      <c r="BL126" s="216"/>
      <c r="BM126" s="216"/>
      <c r="BN126" s="215"/>
      <c r="BO126" s="215"/>
      <c r="BP126" s="215"/>
      <c r="BQ126" s="215"/>
      <c r="BR126" s="215"/>
    </row>
    <row r="127" spans="1:70" ht="13.5" customHeight="1">
      <c r="A127" s="215"/>
      <c r="B127" s="162" t="s">
        <v>214</v>
      </c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4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 t="s">
        <v>0</v>
      </c>
      <c r="AI127" s="216"/>
      <c r="AJ127" s="216"/>
      <c r="AK127" s="216"/>
      <c r="AL127" s="216"/>
      <c r="AM127" s="216"/>
      <c r="AN127" s="216"/>
      <c r="AO127" s="216"/>
      <c r="AP127" s="216" t="s">
        <v>0</v>
      </c>
      <c r="AQ127" s="216"/>
      <c r="AR127" s="216"/>
      <c r="AS127" s="216"/>
      <c r="AT127" s="216"/>
      <c r="AU127" s="216"/>
      <c r="AV127" s="216"/>
      <c r="AW127" s="216"/>
      <c r="AX127" s="216" t="s">
        <v>0</v>
      </c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5"/>
      <c r="BO127" s="158"/>
      <c r="BP127" s="158"/>
      <c r="BQ127" s="158"/>
      <c r="BR127" s="215"/>
    </row>
    <row r="128" spans="1:70" ht="13.5" customHeight="1">
      <c r="A128" s="215"/>
      <c r="B128" s="162" t="s">
        <v>215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4"/>
      <c r="T128" s="216" t="s">
        <v>4</v>
      </c>
      <c r="U128" s="216"/>
      <c r="V128" s="216"/>
      <c r="W128" s="216"/>
      <c r="X128" s="216"/>
      <c r="Y128" s="216"/>
      <c r="Z128" s="216"/>
      <c r="AA128" s="216">
        <v>5</v>
      </c>
      <c r="AB128" s="216"/>
      <c r="AC128" s="216"/>
      <c r="AD128" s="216"/>
      <c r="AE128" s="216"/>
      <c r="AF128" s="216"/>
      <c r="AG128" s="216"/>
      <c r="AH128" s="216" t="s">
        <v>4</v>
      </c>
      <c r="AI128" s="216"/>
      <c r="AJ128" s="216"/>
      <c r="AK128" s="216"/>
      <c r="AL128" s="216"/>
      <c r="AM128" s="216"/>
      <c r="AN128" s="216"/>
      <c r="AO128" s="216"/>
      <c r="AP128" s="216" t="s">
        <v>2</v>
      </c>
      <c r="AQ128" s="216"/>
      <c r="AR128" s="216"/>
      <c r="AS128" s="216"/>
      <c r="AT128" s="216"/>
      <c r="AU128" s="216"/>
      <c r="AV128" s="216"/>
      <c r="AW128" s="216"/>
      <c r="AX128" s="216" t="s">
        <v>2</v>
      </c>
      <c r="AY128" s="216"/>
      <c r="AZ128" s="216"/>
      <c r="BA128" s="216"/>
      <c r="BB128" s="216"/>
      <c r="BC128" s="216"/>
      <c r="BD128" s="216"/>
      <c r="BE128" s="216"/>
      <c r="BF128" s="216" t="s">
        <v>4</v>
      </c>
      <c r="BG128" s="216"/>
      <c r="BH128" s="216"/>
      <c r="BI128" s="216"/>
      <c r="BJ128" s="216"/>
      <c r="BK128" s="216"/>
      <c r="BL128" s="216"/>
      <c r="BM128" s="216"/>
      <c r="BN128" s="215"/>
      <c r="BO128" s="158"/>
      <c r="BP128" s="158"/>
      <c r="BQ128" s="158"/>
      <c r="BR128" s="215"/>
    </row>
    <row r="129" spans="1:70" ht="13.5" customHeight="1">
      <c r="A129" s="215"/>
      <c r="B129" s="162" t="s">
        <v>216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4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5"/>
      <c r="BO129" s="158"/>
      <c r="BP129" s="158"/>
      <c r="BQ129" s="158"/>
      <c r="BR129" s="215"/>
    </row>
    <row r="130" spans="1:70" ht="13.5" customHeight="1">
      <c r="A130" s="215"/>
      <c r="B130" s="162" t="s">
        <v>217</v>
      </c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4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5"/>
      <c r="BO130" s="215"/>
      <c r="BP130" s="215"/>
      <c r="BQ130" s="215"/>
      <c r="BR130" s="215"/>
    </row>
  </sheetData>
  <sheetProtection/>
  <mergeCells count="409">
    <mergeCell ref="T130:Z130"/>
    <mergeCell ref="AA130:AG130"/>
    <mergeCell ref="AH130:AO130"/>
    <mergeCell ref="AP130:AW130"/>
    <mergeCell ref="AX130:BE130"/>
    <mergeCell ref="BF130:BM130"/>
    <mergeCell ref="AP128:AW128"/>
    <mergeCell ref="AX128:BE128"/>
    <mergeCell ref="BF128:BM128"/>
    <mergeCell ref="T129:Z129"/>
    <mergeCell ref="AA129:AG129"/>
    <mergeCell ref="AH129:AO129"/>
    <mergeCell ref="AP129:AW129"/>
    <mergeCell ref="AX129:BE129"/>
    <mergeCell ref="BF129:BM129"/>
    <mergeCell ref="BN126:BR130"/>
    <mergeCell ref="T127:Z127"/>
    <mergeCell ref="AA127:AG127"/>
    <mergeCell ref="AH127:AO127"/>
    <mergeCell ref="AP127:AW127"/>
    <mergeCell ref="AX127:BE127"/>
    <mergeCell ref="BF127:BM127"/>
    <mergeCell ref="T128:Z128"/>
    <mergeCell ref="AA128:AG128"/>
    <mergeCell ref="AH128:AO128"/>
    <mergeCell ref="AX120:BE120"/>
    <mergeCell ref="BF120:BM120"/>
    <mergeCell ref="A126:A130"/>
    <mergeCell ref="B126:S126"/>
    <mergeCell ref="T126:Z126"/>
    <mergeCell ref="AA126:AG126"/>
    <mergeCell ref="AH126:AO126"/>
    <mergeCell ref="AP126:AW126"/>
    <mergeCell ref="AX126:BE126"/>
    <mergeCell ref="BF126:BM126"/>
    <mergeCell ref="B120:H120"/>
    <mergeCell ref="J120:S120"/>
    <mergeCell ref="T120:Z120"/>
    <mergeCell ref="AA120:AG120"/>
    <mergeCell ref="AH120:AO120"/>
    <mergeCell ref="AP120:AW120"/>
    <mergeCell ref="AX117:BE117"/>
    <mergeCell ref="BF117:BM117"/>
    <mergeCell ref="B119:H119"/>
    <mergeCell ref="J119:S119"/>
    <mergeCell ref="T119:Z119"/>
    <mergeCell ref="AA119:AG119"/>
    <mergeCell ref="AH119:AO119"/>
    <mergeCell ref="AP119:AW119"/>
    <mergeCell ref="AX119:BE119"/>
    <mergeCell ref="BF119:BM119"/>
    <mergeCell ref="B117:H117"/>
    <mergeCell ref="J117:S117"/>
    <mergeCell ref="T117:Z117"/>
    <mergeCell ref="AA117:AG117"/>
    <mergeCell ref="AH117:AO117"/>
    <mergeCell ref="AP117:AW117"/>
    <mergeCell ref="BF114:BI114"/>
    <mergeCell ref="BL114:BM114"/>
    <mergeCell ref="B116:H116"/>
    <mergeCell ref="J116:S116"/>
    <mergeCell ref="T116:Z116"/>
    <mergeCell ref="AA116:AG116"/>
    <mergeCell ref="AH116:AO116"/>
    <mergeCell ref="AP116:AW116"/>
    <mergeCell ref="AX116:BE116"/>
    <mergeCell ref="BF116:BM116"/>
    <mergeCell ref="AH114:AK114"/>
    <mergeCell ref="AN114:AO114"/>
    <mergeCell ref="AP114:AS114"/>
    <mergeCell ref="AV114:AW114"/>
    <mergeCell ref="AX114:BA114"/>
    <mergeCell ref="BD114:BE114"/>
    <mergeCell ref="C114:O114"/>
    <mergeCell ref="Q114:S114"/>
    <mergeCell ref="T114:V114"/>
    <mergeCell ref="Y114:Z114"/>
    <mergeCell ref="AA114:AC114"/>
    <mergeCell ref="AF114:AG114"/>
    <mergeCell ref="AP113:AS113"/>
    <mergeCell ref="AV113:AW113"/>
    <mergeCell ref="AX113:BA113"/>
    <mergeCell ref="BD113:BE113"/>
    <mergeCell ref="BF113:BI113"/>
    <mergeCell ref="BL113:BM113"/>
    <mergeCell ref="T113:V113"/>
    <mergeCell ref="Y113:Z113"/>
    <mergeCell ref="AA113:AC113"/>
    <mergeCell ref="AF113:AG113"/>
    <mergeCell ref="AH113:AK113"/>
    <mergeCell ref="AN113:AO113"/>
    <mergeCell ref="AP112:AS112"/>
    <mergeCell ref="AV112:AW112"/>
    <mergeCell ref="AX112:BA112"/>
    <mergeCell ref="BD112:BE112"/>
    <mergeCell ref="BF112:BI112"/>
    <mergeCell ref="BL112:BM112"/>
    <mergeCell ref="T112:V112"/>
    <mergeCell ref="Y112:Z112"/>
    <mergeCell ref="AA112:AC112"/>
    <mergeCell ref="AF112:AG112"/>
    <mergeCell ref="AH112:AK112"/>
    <mergeCell ref="AN112:AO112"/>
    <mergeCell ref="AP111:AS111"/>
    <mergeCell ref="AV111:AW111"/>
    <mergeCell ref="AX111:BA111"/>
    <mergeCell ref="BD111:BE111"/>
    <mergeCell ref="BF111:BI111"/>
    <mergeCell ref="BL111:BM111"/>
    <mergeCell ref="BC110:BE110"/>
    <mergeCell ref="BF110:BI110"/>
    <mergeCell ref="BK110:BM110"/>
    <mergeCell ref="Q111:S111"/>
    <mergeCell ref="T111:V111"/>
    <mergeCell ref="Y111:Z111"/>
    <mergeCell ref="AA111:AC111"/>
    <mergeCell ref="AF111:AG111"/>
    <mergeCell ref="AH111:AK111"/>
    <mergeCell ref="AN111:AO111"/>
    <mergeCell ref="AE110:AG110"/>
    <mergeCell ref="AH110:AK110"/>
    <mergeCell ref="AM110:AO110"/>
    <mergeCell ref="AP110:AS110"/>
    <mergeCell ref="AU110:AW110"/>
    <mergeCell ref="AX110:BA110"/>
    <mergeCell ref="AU108:AW108"/>
    <mergeCell ref="AX108:BA108"/>
    <mergeCell ref="BC108:BE108"/>
    <mergeCell ref="BF108:BI108"/>
    <mergeCell ref="BK108:BM108"/>
    <mergeCell ref="C110:O110"/>
    <mergeCell ref="Q110:S110"/>
    <mergeCell ref="T110:V110"/>
    <mergeCell ref="X110:Z110"/>
    <mergeCell ref="AA110:AC110"/>
    <mergeCell ref="BF106:BG106"/>
    <mergeCell ref="BK106:BM106"/>
    <mergeCell ref="Q108:S108"/>
    <mergeCell ref="T108:V108"/>
    <mergeCell ref="X108:Z108"/>
    <mergeCell ref="AA108:AC108"/>
    <mergeCell ref="AE108:AG108"/>
    <mergeCell ref="AH108:AK108"/>
    <mergeCell ref="AM108:AO108"/>
    <mergeCell ref="AP108:AS108"/>
    <mergeCell ref="AH106:AI106"/>
    <mergeCell ref="AM106:AO106"/>
    <mergeCell ref="AP106:AQ106"/>
    <mergeCell ref="AU106:AW106"/>
    <mergeCell ref="AX106:AY106"/>
    <mergeCell ref="BC106:BE106"/>
    <mergeCell ref="BC105:BE105"/>
    <mergeCell ref="BF105:BG105"/>
    <mergeCell ref="BK105:BM105"/>
    <mergeCell ref="C106:H106"/>
    <mergeCell ref="J106:L106"/>
    <mergeCell ref="Q106:S106"/>
    <mergeCell ref="T106:U106"/>
    <mergeCell ref="X106:Z106"/>
    <mergeCell ref="AA106:AB106"/>
    <mergeCell ref="AE106:AG106"/>
    <mergeCell ref="AE105:AG105"/>
    <mergeCell ref="AH105:AI105"/>
    <mergeCell ref="AM105:AO105"/>
    <mergeCell ref="AP105:AQ105"/>
    <mergeCell ref="AU105:AW105"/>
    <mergeCell ref="AX105:AY105"/>
    <mergeCell ref="C105:H105"/>
    <mergeCell ref="J105:L105"/>
    <mergeCell ref="Q105:S105"/>
    <mergeCell ref="T105:U105"/>
    <mergeCell ref="X105:Z105"/>
    <mergeCell ref="AA105:AB105"/>
    <mergeCell ref="AP104:AQ104"/>
    <mergeCell ref="AU104:AW104"/>
    <mergeCell ref="AX104:AY104"/>
    <mergeCell ref="BC104:BE104"/>
    <mergeCell ref="BF104:BG104"/>
    <mergeCell ref="BK104:BM104"/>
    <mergeCell ref="BK102:BM102"/>
    <mergeCell ref="C104:H104"/>
    <mergeCell ref="J104:L104"/>
    <mergeCell ref="Q104:S104"/>
    <mergeCell ref="T104:U104"/>
    <mergeCell ref="X104:Z104"/>
    <mergeCell ref="AA104:AB104"/>
    <mergeCell ref="AE104:AG104"/>
    <mergeCell ref="AH104:AI104"/>
    <mergeCell ref="AM104:AO104"/>
    <mergeCell ref="AM102:AO102"/>
    <mergeCell ref="AP102:AQ102"/>
    <mergeCell ref="AU102:AW102"/>
    <mergeCell ref="AX102:AY102"/>
    <mergeCell ref="BC102:BE102"/>
    <mergeCell ref="BF102:BG102"/>
    <mergeCell ref="BF101:BG101"/>
    <mergeCell ref="BK101:BM101"/>
    <mergeCell ref="C102:H102"/>
    <mergeCell ref="J102:L102"/>
    <mergeCell ref="Q102:S102"/>
    <mergeCell ref="T102:U102"/>
    <mergeCell ref="X102:Z102"/>
    <mergeCell ref="AA102:AB102"/>
    <mergeCell ref="AE102:AG102"/>
    <mergeCell ref="AH102:AI102"/>
    <mergeCell ref="AH101:AI101"/>
    <mergeCell ref="AM101:AO101"/>
    <mergeCell ref="AP101:AQ101"/>
    <mergeCell ref="AU101:AW101"/>
    <mergeCell ref="AX101:AY101"/>
    <mergeCell ref="BC101:BE101"/>
    <mergeCell ref="BC100:BE100"/>
    <mergeCell ref="BF100:BG100"/>
    <mergeCell ref="BK100:BM100"/>
    <mergeCell ref="C101:H101"/>
    <mergeCell ref="J101:L101"/>
    <mergeCell ref="Q101:S101"/>
    <mergeCell ref="T101:U101"/>
    <mergeCell ref="X101:Z101"/>
    <mergeCell ref="AA101:AB101"/>
    <mergeCell ref="AE101:AG101"/>
    <mergeCell ref="AE100:AG100"/>
    <mergeCell ref="AH100:AI100"/>
    <mergeCell ref="AM100:AO100"/>
    <mergeCell ref="AP100:AQ100"/>
    <mergeCell ref="AU100:AW100"/>
    <mergeCell ref="AX100:AY100"/>
    <mergeCell ref="AX98:AY98"/>
    <mergeCell ref="BC98:BE98"/>
    <mergeCell ref="BF98:BG98"/>
    <mergeCell ref="BK98:BM98"/>
    <mergeCell ref="C100:H100"/>
    <mergeCell ref="J100:L100"/>
    <mergeCell ref="Q100:S100"/>
    <mergeCell ref="T100:U100"/>
    <mergeCell ref="X100:Z100"/>
    <mergeCell ref="AA100:AB100"/>
    <mergeCell ref="AA98:AB98"/>
    <mergeCell ref="AE98:AG98"/>
    <mergeCell ref="AH98:AI98"/>
    <mergeCell ref="AM98:AO98"/>
    <mergeCell ref="AP98:AQ98"/>
    <mergeCell ref="AU98:AW98"/>
    <mergeCell ref="AV94:AW94"/>
    <mergeCell ref="AX94:AY94"/>
    <mergeCell ref="BD94:BE94"/>
    <mergeCell ref="BF94:BG94"/>
    <mergeCell ref="BL94:BM94"/>
    <mergeCell ref="C98:H98"/>
    <mergeCell ref="J98:L98"/>
    <mergeCell ref="Q98:S98"/>
    <mergeCell ref="T98:U98"/>
    <mergeCell ref="X98:Z98"/>
    <mergeCell ref="BF93:BG93"/>
    <mergeCell ref="BL93:BM93"/>
    <mergeCell ref="Q94:R94"/>
    <mergeCell ref="T94:U94"/>
    <mergeCell ref="Y94:Z94"/>
    <mergeCell ref="AA94:AB94"/>
    <mergeCell ref="AF94:AG94"/>
    <mergeCell ref="AH94:AI94"/>
    <mergeCell ref="AN94:AO94"/>
    <mergeCell ref="AP94:AQ94"/>
    <mergeCell ref="AH93:AI93"/>
    <mergeCell ref="AN93:AO93"/>
    <mergeCell ref="AP93:AQ93"/>
    <mergeCell ref="AV93:AW93"/>
    <mergeCell ref="AX93:AY93"/>
    <mergeCell ref="BD93:BE93"/>
    <mergeCell ref="AV84:AW84"/>
    <mergeCell ref="AX84:AY84"/>
    <mergeCell ref="BD84:BE84"/>
    <mergeCell ref="BF84:BG84"/>
    <mergeCell ref="BL84:BM84"/>
    <mergeCell ref="Q93:R93"/>
    <mergeCell ref="T93:U93"/>
    <mergeCell ref="Y93:Z93"/>
    <mergeCell ref="AA93:AB93"/>
    <mergeCell ref="AF93:AG93"/>
    <mergeCell ref="BF83:BG83"/>
    <mergeCell ref="BL83:BM83"/>
    <mergeCell ref="Q84:R84"/>
    <mergeCell ref="T84:U84"/>
    <mergeCell ref="Y84:Z84"/>
    <mergeCell ref="AA84:AB84"/>
    <mergeCell ref="AF84:AG84"/>
    <mergeCell ref="AH84:AI84"/>
    <mergeCell ref="AN84:AO84"/>
    <mergeCell ref="AP84:AQ84"/>
    <mergeCell ref="AH83:AI83"/>
    <mergeCell ref="AN83:AO83"/>
    <mergeCell ref="AP83:AQ83"/>
    <mergeCell ref="AV83:AW83"/>
    <mergeCell ref="AX83:AY83"/>
    <mergeCell ref="BD83:BE83"/>
    <mergeCell ref="AV77:AW77"/>
    <mergeCell ref="AX77:AY77"/>
    <mergeCell ref="BD77:BE77"/>
    <mergeCell ref="BF77:BG77"/>
    <mergeCell ref="BL77:BM77"/>
    <mergeCell ref="Q83:R83"/>
    <mergeCell ref="T83:U83"/>
    <mergeCell ref="Y83:Z83"/>
    <mergeCell ref="AA83:AB83"/>
    <mergeCell ref="AF83:AG83"/>
    <mergeCell ref="BF76:BG76"/>
    <mergeCell ref="BL76:BM76"/>
    <mergeCell ref="Q77:R77"/>
    <mergeCell ref="T77:U77"/>
    <mergeCell ref="Y77:Z77"/>
    <mergeCell ref="AA77:AB77"/>
    <mergeCell ref="AF77:AG77"/>
    <mergeCell ref="AH77:AI77"/>
    <mergeCell ref="AN77:AO77"/>
    <mergeCell ref="AP77:AQ77"/>
    <mergeCell ref="AH76:AI76"/>
    <mergeCell ref="AN76:AO76"/>
    <mergeCell ref="AP76:AQ76"/>
    <mergeCell ref="AV76:AW76"/>
    <mergeCell ref="AX76:AY76"/>
    <mergeCell ref="BD76:BE76"/>
    <mergeCell ref="B9:S9"/>
    <mergeCell ref="Q76:R76"/>
    <mergeCell ref="T76:U76"/>
    <mergeCell ref="Y76:Z76"/>
    <mergeCell ref="AA76:AB76"/>
    <mergeCell ref="AF76:AG76"/>
    <mergeCell ref="BI5:BI6"/>
    <mergeCell ref="BJ5:BM5"/>
    <mergeCell ref="BO5:BO6"/>
    <mergeCell ref="BP5:BP6"/>
    <mergeCell ref="BQ5:BQ6"/>
    <mergeCell ref="BR5:BR6"/>
    <mergeCell ref="BN1:BN6"/>
    <mergeCell ref="BO1:BP4"/>
    <mergeCell ref="BQ1:BR4"/>
    <mergeCell ref="AZ5:AZ6"/>
    <mergeCell ref="BA5:BA6"/>
    <mergeCell ref="BB5:BE5"/>
    <mergeCell ref="BF5:BF6"/>
    <mergeCell ref="BG5:BG6"/>
    <mergeCell ref="BH5:BH6"/>
    <mergeCell ref="AQ5:AQ6"/>
    <mergeCell ref="AR5:AR6"/>
    <mergeCell ref="AS5:AS6"/>
    <mergeCell ref="AT5:AW5"/>
    <mergeCell ref="AX5:AX6"/>
    <mergeCell ref="AY5:AY6"/>
    <mergeCell ref="AH5:AH6"/>
    <mergeCell ref="AI5:AI6"/>
    <mergeCell ref="AJ5:AJ6"/>
    <mergeCell ref="AK5:AK6"/>
    <mergeCell ref="AL5:AO5"/>
    <mergeCell ref="AP5:AP6"/>
    <mergeCell ref="AX4:BE4"/>
    <mergeCell ref="BF4:BM4"/>
    <mergeCell ref="P5:P6"/>
    <mergeCell ref="Q5:Q6"/>
    <mergeCell ref="R5:R6"/>
    <mergeCell ref="S5:S6"/>
    <mergeCell ref="T5:T6"/>
    <mergeCell ref="U5:U6"/>
    <mergeCell ref="AB5:AB6"/>
    <mergeCell ref="AC5:AC6"/>
    <mergeCell ref="AH3:AO3"/>
    <mergeCell ref="AP3:AW3"/>
    <mergeCell ref="AX3:BE3"/>
    <mergeCell ref="BF3:BM3"/>
    <mergeCell ref="O4:O6"/>
    <mergeCell ref="P4:S4"/>
    <mergeCell ref="T4:Z4"/>
    <mergeCell ref="AA4:AG4"/>
    <mergeCell ref="AH4:AO4"/>
    <mergeCell ref="AP4:AW4"/>
    <mergeCell ref="L3:L6"/>
    <mergeCell ref="M3:M6"/>
    <mergeCell ref="O3:S3"/>
    <mergeCell ref="T3:Z3"/>
    <mergeCell ref="AA3:AG3"/>
    <mergeCell ref="V5:V6"/>
    <mergeCell ref="W5:Z5"/>
    <mergeCell ref="AA5:AA6"/>
    <mergeCell ref="AD5:AG5"/>
    <mergeCell ref="D3:D6"/>
    <mergeCell ref="E3:E6"/>
    <mergeCell ref="F3:F6"/>
    <mergeCell ref="G3:G6"/>
    <mergeCell ref="H3:H6"/>
    <mergeCell ref="J3:J6"/>
    <mergeCell ref="A87:B87"/>
    <mergeCell ref="A1:A6"/>
    <mergeCell ref="B1:B6"/>
    <mergeCell ref="C1:H2"/>
    <mergeCell ref="I1:S2"/>
    <mergeCell ref="T1:BM1"/>
    <mergeCell ref="T2:AG2"/>
    <mergeCell ref="AH2:AW2"/>
    <mergeCell ref="AX2:BM2"/>
    <mergeCell ref="C3:C6"/>
    <mergeCell ref="I108:O108"/>
    <mergeCell ref="B130:S130"/>
    <mergeCell ref="B129:S129"/>
    <mergeCell ref="B128:S128"/>
    <mergeCell ref="B127:S127"/>
    <mergeCell ref="C113:O113"/>
    <mergeCell ref="C111:O111"/>
    <mergeCell ref="C112:O112"/>
    <mergeCell ref="Q112:S112"/>
    <mergeCell ref="Q113:S113"/>
  </mergeCells>
  <printOptions/>
  <pageMargins left="0.25" right="0.25" top="0.75" bottom="0.75" header="0.3" footer="0.3"/>
  <pageSetup fitToHeight="0" fitToWidth="1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Амин</dc:creator>
  <cp:keywords/>
  <dc:description/>
  <cp:lastModifiedBy>user</cp:lastModifiedBy>
  <cp:lastPrinted>2019-01-15T08:43:51Z</cp:lastPrinted>
  <dcterms:created xsi:type="dcterms:W3CDTF">2011-05-05T04:03:53Z</dcterms:created>
  <dcterms:modified xsi:type="dcterms:W3CDTF">2019-10-16T07:04:32Z</dcterms:modified>
  <cp:category/>
  <cp:version/>
  <cp:contentType/>
  <cp:contentStatus/>
</cp:coreProperties>
</file>